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C:\Users\Kristen\My ShareSync\Share\PCI\PCI Update for ASAE Grant\"/>
    </mc:Choice>
  </mc:AlternateContent>
  <bookViews>
    <workbookView xWindow="0" yWindow="0" windowWidth="20490" windowHeight="7530" xr2:uid="{00000000-000D-0000-FFFF-FFFF00000000}"/>
  </bookViews>
  <sheets>
    <sheet name="Sheet1" sheetId="1" r:id="rId1"/>
  </sheets>
  <definedNames>
    <definedName name="_xlnm.Print_Area" localSheetId="0">Sheet1!$A$1:$D$406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1" l="1"/>
  <c r="AH3" i="1"/>
  <c r="E234" i="1"/>
  <c r="E233" i="1"/>
  <c r="E232" i="1"/>
  <c r="E231" i="1"/>
  <c r="E230" i="1"/>
  <c r="E229" i="1"/>
  <c r="E228" i="1"/>
  <c r="E227" i="1"/>
  <c r="E226" i="1"/>
  <c r="E225" i="1"/>
  <c r="D234" i="1"/>
  <c r="D233" i="1"/>
  <c r="D232" i="1"/>
  <c r="D231" i="1"/>
  <c r="D230" i="1"/>
  <c r="D229" i="1"/>
  <c r="D228" i="1"/>
  <c r="D227" i="1"/>
  <c r="D226" i="1"/>
  <c r="D225" i="1"/>
  <c r="E259" i="1"/>
  <c r="E258" i="1"/>
  <c r="E257" i="1"/>
  <c r="E256" i="1"/>
  <c r="E255" i="1"/>
  <c r="E254" i="1"/>
  <c r="E253" i="1"/>
  <c r="E252" i="1"/>
  <c r="E251" i="1"/>
  <c r="D259" i="1"/>
  <c r="D258" i="1"/>
  <c r="D257" i="1"/>
  <c r="D256" i="1"/>
  <c r="D255" i="1"/>
  <c r="D254" i="1"/>
  <c r="D253" i="1"/>
  <c r="D252" i="1"/>
  <c r="D251" i="1"/>
  <c r="D250" i="1"/>
  <c r="E250" i="1" s="1"/>
  <c r="C351" i="1" l="1"/>
  <c r="CB3" i="1" l="1"/>
  <c r="CA3" i="1"/>
  <c r="BZ3" i="1"/>
  <c r="BY3" i="1"/>
  <c r="BX3" i="1"/>
  <c r="BW3" i="1"/>
  <c r="BV3" i="1"/>
  <c r="BU3" i="1"/>
  <c r="BT3" i="1"/>
  <c r="BS3" i="1"/>
  <c r="BR3" i="1"/>
  <c r="BQ3" i="1"/>
  <c r="BP3" i="1"/>
  <c r="BO3" i="1"/>
  <c r="BN3" i="1"/>
  <c r="BM3" i="1"/>
  <c r="BL3" i="1"/>
  <c r="BK3" i="1"/>
  <c r="BJ3" i="1"/>
  <c r="AO3" i="1"/>
  <c r="AN3" i="1"/>
  <c r="AM3" i="1"/>
  <c r="AL3" i="1"/>
  <c r="AF3" i="1"/>
  <c r="AE3" i="1"/>
  <c r="AA3" i="1"/>
  <c r="Z3" i="1"/>
  <c r="Y3" i="1"/>
  <c r="X3" i="1"/>
  <c r="W3" i="1"/>
  <c r="V3" i="1"/>
  <c r="U3" i="1"/>
  <c r="D222" i="1"/>
  <c r="E222" i="1" s="1"/>
  <c r="D221" i="1"/>
  <c r="E221" i="1" s="1"/>
  <c r="D220" i="1"/>
  <c r="E220" i="1" s="1"/>
  <c r="D219" i="1"/>
  <c r="E219" i="1" s="1"/>
  <c r="D218" i="1"/>
  <c r="E218" i="1" s="1"/>
  <c r="D215" i="1"/>
  <c r="E215" i="1" s="1"/>
  <c r="D217" i="1"/>
  <c r="E217" i="1" s="1"/>
  <c r="D216" i="1"/>
  <c r="E216" i="1" s="1"/>
  <c r="D214" i="1"/>
  <c r="E214" i="1" s="1"/>
  <c r="D213" i="1"/>
  <c r="E213" i="1" s="1"/>
  <c r="C303" i="1" l="1"/>
  <c r="AP3" i="1"/>
  <c r="C353" i="1" l="1"/>
  <c r="D353" i="1" s="1"/>
  <c r="D303" i="1"/>
  <c r="CD3" i="1" s="1"/>
  <c r="CC3" i="1"/>
  <c r="CE3" i="1"/>
  <c r="CF3" i="1"/>
  <c r="CG3" i="1"/>
  <c r="CH3" i="1"/>
  <c r="CI3" i="1"/>
  <c r="CJ3" i="1"/>
  <c r="CK3" i="1"/>
  <c r="CL3" i="1"/>
  <c r="AJ3" i="1"/>
  <c r="AK3" i="1"/>
  <c r="AQ3" i="1"/>
  <c r="AR3" i="1"/>
  <c r="AS3" i="1"/>
  <c r="AT3" i="1"/>
  <c r="AU3" i="1"/>
  <c r="AV3" i="1"/>
  <c r="AW3" i="1"/>
  <c r="AX3" i="1"/>
  <c r="AY3" i="1"/>
  <c r="AZ3" i="1"/>
  <c r="BA3" i="1"/>
  <c r="BB3" i="1"/>
  <c r="BC3" i="1"/>
  <c r="BD3" i="1"/>
  <c r="BE3" i="1"/>
  <c r="BF3" i="1"/>
  <c r="BG3" i="1"/>
  <c r="BH3" i="1"/>
  <c r="BI3" i="1"/>
  <c r="AG3" i="1" l="1"/>
  <c r="AD3" i="1"/>
  <c r="AC3" i="1"/>
  <c r="AB3" i="1"/>
  <c r="T3" i="1"/>
  <c r="S3" i="1"/>
  <c r="R3" i="1"/>
  <c r="Q3" i="1"/>
  <c r="P3" i="1"/>
  <c r="O3" i="1"/>
  <c r="N3" i="1"/>
  <c r="M3" i="1"/>
  <c r="L3" i="1"/>
  <c r="K3" i="1"/>
  <c r="I3" i="1"/>
  <c r="J3" i="1"/>
  <c r="H3" i="1"/>
  <c r="F3" i="1"/>
  <c r="G3" i="1"/>
  <c r="CN3" i="1" l="1"/>
  <c r="CM3" i="1"/>
</calcChain>
</file>

<file path=xl/sharedStrings.xml><?xml version="1.0" encoding="utf-8"?>
<sst xmlns="http://schemas.openxmlformats.org/spreadsheetml/2006/main" count="383" uniqueCount="304">
  <si>
    <t>Sports Turf Manager:</t>
  </si>
  <si>
    <t>Location:</t>
  </si>
  <si>
    <t>Facility Name:</t>
  </si>
  <si>
    <t>Facility Information:</t>
  </si>
  <si>
    <t>1 = 1 to 2 years</t>
  </si>
  <si>
    <t>2 = 3 to 4 years</t>
  </si>
  <si>
    <t>3 = 5 to 6 years</t>
  </si>
  <si>
    <t>4 = 7 to 8 years</t>
  </si>
  <si>
    <t>1 = 1 year</t>
  </si>
  <si>
    <t>3 = 2 years</t>
  </si>
  <si>
    <t>5 = 3 + years</t>
  </si>
  <si>
    <t>5 = 8 + years</t>
  </si>
  <si>
    <t>1 = high school</t>
  </si>
  <si>
    <t>2 = attended some college</t>
  </si>
  <si>
    <t>3 = Non-turf related AA or BS degree</t>
  </si>
  <si>
    <t>4 = AA in tuf management/agronomy</t>
  </si>
  <si>
    <t>5 = BS in turf management/agronomy +</t>
  </si>
  <si>
    <t>0 = No</t>
  </si>
  <si>
    <t>1 = Yes</t>
  </si>
  <si>
    <t>1 = 16+ fields</t>
  </si>
  <si>
    <t>2 = 11 to 15 fields</t>
  </si>
  <si>
    <t>3 = 6 to 10 fields</t>
  </si>
  <si>
    <t>4 = 2 to 5 fields</t>
  </si>
  <si>
    <t>5 = 1 field</t>
  </si>
  <si>
    <t>1 =  0 to 24 hours</t>
  </si>
  <si>
    <t>2 = 25 to 49 hours</t>
  </si>
  <si>
    <t>3 = 50 to 74 hours</t>
  </si>
  <si>
    <t>4 = 75 to 99 hours</t>
  </si>
  <si>
    <t>5 = 100 + hours</t>
  </si>
  <si>
    <t>Field Information:</t>
  </si>
  <si>
    <t>Field number:</t>
  </si>
  <si>
    <t>Field Type: (Check one)</t>
  </si>
  <si>
    <t>Indicate season/months for each sport/activity on field:</t>
  </si>
  <si>
    <t>Sport</t>
  </si>
  <si>
    <t>Season Start Date:</t>
  </si>
  <si>
    <t>Season End Date</t>
  </si>
  <si>
    <t>Provide approximate hours of use per season for this field.</t>
  </si>
  <si>
    <t>3 = Yes</t>
  </si>
  <si>
    <t>3.  Does this field have drains?</t>
  </si>
  <si>
    <t>-3 = Yes</t>
  </si>
  <si>
    <t>2 = 30 to 39%</t>
  </si>
  <si>
    <t>3 = 20 to 29%</t>
  </si>
  <si>
    <t>4 = 10 to 19%</t>
  </si>
  <si>
    <t>5 = 0 to 9%</t>
  </si>
  <si>
    <t xml:space="preserve"> </t>
  </si>
  <si>
    <t xml:space="preserve">            </t>
  </si>
  <si>
    <t>Cultural Practices:</t>
  </si>
  <si>
    <t>1 = Less than weekly</t>
  </si>
  <si>
    <t>Data Line:</t>
  </si>
  <si>
    <t>Date</t>
  </si>
  <si>
    <t>Manager</t>
  </si>
  <si>
    <t>Facility</t>
  </si>
  <si>
    <t>Facility type</t>
  </si>
  <si>
    <t>Location</t>
  </si>
  <si>
    <t>1 = Park &amp; Recreation</t>
  </si>
  <si>
    <t>2 = Schools K-12</t>
  </si>
  <si>
    <t>3 = College/University</t>
  </si>
  <si>
    <t>4 = Professional</t>
  </si>
  <si>
    <t>5 = Other</t>
  </si>
  <si>
    <t>1 = Football</t>
  </si>
  <si>
    <t>2 = Soccer</t>
  </si>
  <si>
    <t>3 = Baseball</t>
  </si>
  <si>
    <t>4 = Softball</t>
  </si>
  <si>
    <t>5 = LaCrosse</t>
  </si>
  <si>
    <t>6 = Field Hockey</t>
  </si>
  <si>
    <t>7 = Multi-purpose</t>
  </si>
  <si>
    <t>1.</t>
  </si>
  <si>
    <t>2.</t>
  </si>
  <si>
    <t>3.</t>
  </si>
  <si>
    <t>4.</t>
  </si>
  <si>
    <t>5.</t>
  </si>
  <si>
    <t>6.</t>
  </si>
  <si>
    <t>7.</t>
  </si>
  <si>
    <t>8.</t>
  </si>
  <si>
    <t>9.</t>
  </si>
  <si>
    <t>10.</t>
  </si>
  <si>
    <t>TABLE 1 - Activity Reference</t>
  </si>
  <si>
    <t>5 = P.E. Class</t>
  </si>
  <si>
    <t>4.5 = Baseball/Softball</t>
  </si>
  <si>
    <t>4 = Field Hockey/Lacrosse</t>
  </si>
  <si>
    <t>3.5 = Camps/Tournaments - Moderate</t>
  </si>
  <si>
    <t>3 = Soccer</t>
  </si>
  <si>
    <t>2.5 = Camps/Tournaments - Severe</t>
  </si>
  <si>
    <t>2 = Football</t>
  </si>
  <si>
    <t>Football/Soccer/Lacrosse/Field Hockey - PCI</t>
  </si>
  <si>
    <t>1 = less than 24 hours</t>
  </si>
  <si>
    <t>2 = 2 to 5 days</t>
  </si>
  <si>
    <t>3 = 6 to 9 days</t>
  </si>
  <si>
    <t>4 = 10 to 13 days</t>
  </si>
  <si>
    <t>5 = more than 2 weeks</t>
  </si>
  <si>
    <t>Records can include hourly or daily records of weather conditions - rainfall, high/low temps., humidity, wind speed &amp; direction, etc.</t>
  </si>
  <si>
    <t>PCI Point Total 1</t>
  </si>
  <si>
    <t>PCI Point Total 2</t>
  </si>
  <si>
    <t>BASEBALL/SOFTBALL SPECIFIC</t>
  </si>
  <si>
    <t>Baseball/Softball Playing Conditions Index</t>
  </si>
  <si>
    <t>STMA PCI Media Advisory Bulletin</t>
  </si>
  <si>
    <t>1 = Many large rocks (0.50' or larger), weeds, etc.</t>
  </si>
  <si>
    <t>2 = Many small rocks (0.50" or smaller), weeds, etc.</t>
  </si>
  <si>
    <t>3 = Few very small rocks, very few if any weeds</t>
  </si>
  <si>
    <t>4 = No rocks, no weeds, but irregular materials</t>
  </si>
  <si>
    <t>5 = Ideal uniformity of surface</t>
  </si>
  <si>
    <t>1 = Poor (severe holes - no fresh clay or moisture</t>
  </si>
  <si>
    <t>3 = Adequate (Some holes filled with fresh clay &amp; some moisture</t>
  </si>
  <si>
    <t>5 = Expert (Minor to no holes repaired properly &amp; daily</t>
  </si>
  <si>
    <t>1.  Uniformity of infield playing surface</t>
  </si>
  <si>
    <t>3.  Maintenance of mound &amp; home plate area</t>
  </si>
  <si>
    <t>5.  Infield grade of skinned area</t>
  </si>
  <si>
    <t>1 = Poor grade, devastating water retention, depressions, washouts</t>
  </si>
  <si>
    <t>3 = Non-uniform grade, inconsistent runoff, little or no standing water</t>
  </si>
  <si>
    <t>5 = Ideal grade, excellent positive runoff</t>
  </si>
  <si>
    <t>6.  Frequency of watering skinned area</t>
  </si>
  <si>
    <t>1 = Never</t>
  </si>
  <si>
    <t>3 = Sometimes/sporadically</t>
  </si>
  <si>
    <t>5 = Daily or as needed</t>
  </si>
  <si>
    <t>7.  Is infield tarped due to rainfall within 24 hours of an event</t>
  </si>
  <si>
    <t>Total PCI Points</t>
  </si>
  <si>
    <t>Fac 1</t>
  </si>
  <si>
    <t>Fac 2</t>
  </si>
  <si>
    <t>Fac 3</t>
  </si>
  <si>
    <t>Fac 4</t>
  </si>
  <si>
    <t>Fac 5</t>
  </si>
  <si>
    <t>Fac 6</t>
  </si>
  <si>
    <t>Fac 7</t>
  </si>
  <si>
    <t>Fac 8</t>
  </si>
  <si>
    <t>Fac 9</t>
  </si>
  <si>
    <t>Fac 10</t>
  </si>
  <si>
    <t>Fac 11</t>
  </si>
  <si>
    <t>Fac 12</t>
  </si>
  <si>
    <t>Fac 13</t>
  </si>
  <si>
    <t>Fac 14</t>
  </si>
  <si>
    <t>Fac 15</t>
  </si>
  <si>
    <t>Fac 16</t>
  </si>
  <si>
    <t>Facility Information</t>
  </si>
  <si>
    <t>Field Information</t>
  </si>
  <si>
    <t>Field Number</t>
  </si>
  <si>
    <t>Field Type</t>
  </si>
  <si>
    <t>Hours of Use</t>
  </si>
  <si>
    <t>Fd 1</t>
  </si>
  <si>
    <t>Fd 2</t>
  </si>
  <si>
    <t>Fd 3</t>
  </si>
  <si>
    <t>Fd 4</t>
  </si>
  <si>
    <t>Cultural Practices</t>
  </si>
  <si>
    <t>CP 1</t>
  </si>
  <si>
    <t>CP 2</t>
  </si>
  <si>
    <t>CP 3</t>
  </si>
  <si>
    <t>CP 4</t>
  </si>
  <si>
    <t>CP 5</t>
  </si>
  <si>
    <t>CP 6</t>
  </si>
  <si>
    <t>CP 7-1</t>
  </si>
  <si>
    <t>CP 7-2</t>
  </si>
  <si>
    <t>CP 7-3</t>
  </si>
  <si>
    <t>CP 7-4</t>
  </si>
  <si>
    <t>CP 7-5</t>
  </si>
  <si>
    <t>CP 7-6</t>
  </si>
  <si>
    <t>CP 7-7</t>
  </si>
  <si>
    <t>CP 7-8</t>
  </si>
  <si>
    <t>CP 7-9</t>
  </si>
  <si>
    <t>CP 7-10</t>
  </si>
  <si>
    <t>CP 8-1</t>
  </si>
  <si>
    <t>CP 8-2</t>
  </si>
  <si>
    <t>CP 8-3</t>
  </si>
  <si>
    <t>CP 8-4</t>
  </si>
  <si>
    <t>CP 8-5</t>
  </si>
  <si>
    <t>CP 8-6</t>
  </si>
  <si>
    <t>CP 8-7</t>
  </si>
  <si>
    <t>CP 8-8</t>
  </si>
  <si>
    <t>CP 8-9</t>
  </si>
  <si>
    <t>CP 8-10</t>
  </si>
  <si>
    <t>CP 10</t>
  </si>
  <si>
    <t>CP 11</t>
  </si>
  <si>
    <t>CP 12</t>
  </si>
  <si>
    <t>CP 13</t>
  </si>
  <si>
    <t>CP 15</t>
  </si>
  <si>
    <t>CP 16</t>
  </si>
  <si>
    <t>Baseball/Softball</t>
  </si>
  <si>
    <t>BS 1</t>
  </si>
  <si>
    <t>BS 2</t>
  </si>
  <si>
    <t>BS 3</t>
  </si>
  <si>
    <t>BS 4</t>
  </si>
  <si>
    <t>BS 5</t>
  </si>
  <si>
    <t>BS 6</t>
  </si>
  <si>
    <t>BS 7</t>
  </si>
  <si>
    <t>PCI 2</t>
  </si>
  <si>
    <t>Venue:</t>
  </si>
  <si>
    <t>Game Time:</t>
  </si>
  <si>
    <t>1 = Football/Soccer/Lacrosse/Field Hockey</t>
  </si>
  <si>
    <t>2 = Baseball/Softball</t>
  </si>
  <si>
    <t>Playing Conditions Index</t>
  </si>
  <si>
    <t>Playing Surface</t>
  </si>
  <si>
    <t>5 - Excellent</t>
  </si>
  <si>
    <t>4 - Above Average</t>
  </si>
  <si>
    <t>3 - Average</t>
  </si>
  <si>
    <t>2 - Below Average</t>
  </si>
  <si>
    <t>1 - Unplayable</t>
  </si>
  <si>
    <t>Game Day / Game Week Considerations</t>
  </si>
  <si>
    <t>Field Playability &amp; Effect on Athlete Performance</t>
  </si>
  <si>
    <t>The field at</t>
  </si>
  <si>
    <t>had the following performance attributes.</t>
  </si>
  <si>
    <t>Speed</t>
  </si>
  <si>
    <t>1 = Fast</t>
  </si>
  <si>
    <t>2 = Average</t>
  </si>
  <si>
    <t>3 = Slow</t>
  </si>
  <si>
    <t>Traction</t>
  </si>
  <si>
    <t>1 = Tight</t>
  </si>
  <si>
    <t>3 = Loose</t>
  </si>
  <si>
    <t>Synthetic Surface</t>
  </si>
  <si>
    <t>Comments:</t>
  </si>
  <si>
    <t>This playing field is professionally managed and maintained by STMA member:</t>
  </si>
  <si>
    <t>PCI</t>
  </si>
  <si>
    <t xml:space="preserve">Facility Type: </t>
  </si>
  <si>
    <t>1.  Grooming frequency for this field</t>
  </si>
  <si>
    <t>Date:          XX/XX/XXXX</t>
  </si>
  <si>
    <t>Describe based profile, if applicable (e.g. - 10" of washed limestone gravel over drains)</t>
  </si>
  <si>
    <t>STMA PLAYING CONDITIONS INDEX (PCI) FOR SYNETHETIC TURF FIELDS</t>
  </si>
  <si>
    <t>1 = More than 40% fiber loss</t>
  </si>
  <si>
    <t>0 = no</t>
  </si>
  <si>
    <t>1 = full sun</t>
  </si>
  <si>
    <t>2 = partly sunny/cloudy</t>
  </si>
  <si>
    <t>3 = cloudy</t>
  </si>
  <si>
    <t>1.  Are multiple sports played on this field?</t>
  </si>
  <si>
    <t>2.  Percent worn fibers</t>
  </si>
  <si>
    <t>3.  Do you regularly topdress infill?</t>
  </si>
  <si>
    <t xml:space="preserve">0 = F1702 (5 lb missile) </t>
  </si>
  <si>
    <t>1 = F355 (20 lb missile)</t>
  </si>
  <si>
    <t>5.  Enter the Gmax safety threshold for your testing method.</t>
  </si>
  <si>
    <t>10.  What is the current air temperature (F)?</t>
  </si>
  <si>
    <t>11.  What is the current humidy (%)?</t>
  </si>
  <si>
    <t>12.  What is the current cloud cover?</t>
  </si>
  <si>
    <t>For questions 7, 8, and 14, use the corresponding diagrams above for testing locations 1 - 10.</t>
  </si>
  <si>
    <t>9.  What is the current time (military, 0100 to 2400)?</t>
  </si>
  <si>
    <t>3 = Minor lip</t>
  </si>
  <si>
    <t>1 = Noticeable lip that may inhibit drainage</t>
  </si>
  <si>
    <t>5 = No lip, perfect edge</t>
  </si>
  <si>
    <t>6.  Number of assistant groundskeepers</t>
  </si>
  <si>
    <t>5.  Is head groundskeeper a CSFM?</t>
  </si>
  <si>
    <t>4.  Education level of head groundskeeper</t>
  </si>
  <si>
    <t>3.  Total years (including head groundskeeper) at this site</t>
  </si>
  <si>
    <t>2.  Years as head groundskeeper at this site</t>
  </si>
  <si>
    <t>1.  Head groundskeeper experience</t>
  </si>
  <si>
    <t>7.  Number of full-time staff excluding assistants</t>
  </si>
  <si>
    <t>8.  Number of seasonal part-time staff</t>
  </si>
  <si>
    <t>9.  Is training provided to staff members?</t>
  </si>
  <si>
    <t>10.  Do you have natural grass fields?</t>
  </si>
  <si>
    <t>11.  Number of natural grass fields?</t>
  </si>
  <si>
    <t>12.  Do you have synthetic fields?</t>
  </si>
  <si>
    <t>13.  Number of synthetic fields?</t>
  </si>
  <si>
    <t>14.  Do you have cool-season grass fields?</t>
  </si>
  <si>
    <t>15.  Do you have warm-season grass fields?</t>
  </si>
  <si>
    <t>16.  Total number of fields currently overseen</t>
  </si>
  <si>
    <t>17.  Weekly work-hours dedicated to maintaining fields</t>
  </si>
  <si>
    <t>4.  In testing for hardness, which ASTM method do you use?</t>
  </si>
  <si>
    <t>6.  Enter the depth of infill (mm) recommended by the manufacturer.</t>
  </si>
  <si>
    <t>Fac 17</t>
  </si>
  <si>
    <t>CP 9</t>
  </si>
  <si>
    <t>CP 14-1</t>
  </si>
  <si>
    <t>CP 14-2</t>
  </si>
  <si>
    <t>CP 14-3</t>
  </si>
  <si>
    <t>CP 14-4</t>
  </si>
  <si>
    <t>CP 14-5</t>
  </si>
  <si>
    <t>CP 14-6</t>
  </si>
  <si>
    <t>CP 14-7</t>
  </si>
  <si>
    <t>CP 14-8</t>
  </si>
  <si>
    <t>CP 14-9</t>
  </si>
  <si>
    <t>CP 14-10</t>
  </si>
  <si>
    <t>CP 17</t>
  </si>
  <si>
    <t>CP 18</t>
  </si>
  <si>
    <t>15.  Do you have a source of water for cleaning?</t>
  </si>
  <si>
    <t>16.  Last activity type (See Table 1 below)</t>
  </si>
  <si>
    <t>17.  Time since last athletic event</t>
  </si>
  <si>
    <t>18.  Activity scheduled to occur (See Table 1 below)</t>
  </si>
  <si>
    <t>-5 = No</t>
  </si>
  <si>
    <t>5 = Yes</t>
  </si>
  <si>
    <t>13.  What is the current wind speed (mph - single whole number)?</t>
  </si>
  <si>
    <t>B/S    PCI</t>
  </si>
  <si>
    <t>F/S   PCI</t>
  </si>
  <si>
    <t>3 = one or two times per week based on usage</t>
  </si>
  <si>
    <t>5 = Three or more times per week based on usage</t>
  </si>
  <si>
    <t>1 = Concert/Festival/Band Practice</t>
  </si>
  <si>
    <t>4.  Infield to turf transition, if dirt infield</t>
  </si>
  <si>
    <t>2.  Are field conditioners used on infield, if dirt infield?</t>
  </si>
  <si>
    <t>160 to 129                              5 - Excellent</t>
  </si>
  <si>
    <t>128 to 97                                4 - Above average</t>
  </si>
  <si>
    <t>96 to 65                                  3 - Average</t>
  </si>
  <si>
    <t>39 or below                            1 - Unplayable</t>
  </si>
  <si>
    <t>153 to 116                                4 - Above average</t>
  </si>
  <si>
    <t>115 to 78                                  3 - Average</t>
  </si>
  <si>
    <t>77 to 40                                    2 - Below average</t>
  </si>
  <si>
    <t>Skip the following questions if your infields are completely synthetic.</t>
  </si>
  <si>
    <t>0=No</t>
  </si>
  <si>
    <t>1=Yes</t>
  </si>
  <si>
    <t>32 or below                          1 - Unplayable</t>
  </si>
  <si>
    <t>64 to 33                                  2 - Below average</t>
  </si>
  <si>
    <t>191 to 154                                5 - Excellent</t>
  </si>
  <si>
    <t>5 = Excellent infiltration and drainage</t>
  </si>
  <si>
    <t>3 = Some areas tend to puddle, poor infiltration</t>
  </si>
  <si>
    <t>1 = Devastating water retention, puddling, etc.</t>
  </si>
  <si>
    <t>4.  Are drainage channels visible, sunken?</t>
  </si>
  <si>
    <t>3 = No</t>
  </si>
  <si>
    <t>5.  Drainage issues in turf areas</t>
  </si>
  <si>
    <t>7.  What are the hardness levels on your field?  NOTE: Missle drops should not be conducted on a seam, join or line.</t>
  </si>
  <si>
    <t>2.  Is frequency of grooming fibers consistent throughout the year</t>
  </si>
  <si>
    <t>14.  What is the current temperature reading (F) of the surface?  If not applicable, enter "0".</t>
  </si>
  <si>
    <t>8.  What are the levels of infill (mm) on your field?  If not applicable, enter "0".</t>
  </si>
  <si>
    <t>Fd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</si>
</sst>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u/>
      <sz val="14"/>
      <color theme="1"/>
      <name val="Calibri"/>
      <family val="2"/>
      <scheme val="minor"/>
    </font>
    <font>
      <b/>
      <sz val="14"/>
      <color theme="1"/>
      <name val="Calibri"/>
      <family val="2"/>
      <scheme val="minor"/>
    </font>
    <font>
      <b/>
      <sz val="11"/>
      <color rgb="FF3F3F3F"/>
      <name val="Calibri"/>
      <family val="2"/>
      <scheme val="minor"/>
    </font>
  </fonts>
  <fills count="7">
    <fill>
      <patternFill patternType="none"/>
    </fill>
    <fill>
      <patternFill patternType="gray125"/>
    </fill>
    <fill>
      <patternFill patternType="solid">
        <fgColor rgb="FFC6EFCE"/>
      </patternFill>
    </fill>
    <fill>
      <patternFill patternType="solid">
        <fgColor rgb="FFFFFFCC"/>
      </patternFill>
    </fill>
    <fill>
      <patternFill patternType="solid">
        <fgColor theme="4" tint="0.59999389629810485"/>
        <bgColor indexed="65"/>
      </patternFill>
    </fill>
    <fill>
      <patternFill patternType="solid">
        <fgColor theme="6" tint="0.79998168889431442"/>
        <bgColor indexed="65"/>
      </patternFill>
    </fill>
    <fill>
      <patternFill patternType="solid">
        <fgColor rgb="FFF2F2F2"/>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3F3F3F"/>
      </left>
      <right style="thin">
        <color rgb="FF3F3F3F"/>
      </right>
      <top style="thin">
        <color rgb="FF3F3F3F"/>
      </top>
      <bottom style="thin">
        <color rgb="FF3F3F3F"/>
      </bottom>
      <diagonal/>
    </border>
    <border>
      <left style="medium">
        <color rgb="FF3F3F3F"/>
      </left>
      <right style="medium">
        <color rgb="FF3F3F3F"/>
      </right>
      <top style="medium">
        <color rgb="FF3F3F3F"/>
      </top>
      <bottom style="medium">
        <color rgb="FF3F3F3F"/>
      </bottom>
      <diagonal/>
    </border>
    <border>
      <left style="medium">
        <color rgb="FF3F3F3F"/>
      </left>
      <right style="thin">
        <color rgb="FF3F3F3F"/>
      </right>
      <top style="medium">
        <color rgb="FF3F3F3F"/>
      </top>
      <bottom style="thin">
        <color rgb="FF3F3F3F"/>
      </bottom>
      <diagonal/>
    </border>
    <border>
      <left style="thin">
        <color rgb="FF3F3F3F"/>
      </left>
      <right style="thin">
        <color rgb="FF3F3F3F"/>
      </right>
      <top style="medium">
        <color rgb="FF3F3F3F"/>
      </top>
      <bottom style="thin">
        <color rgb="FF3F3F3F"/>
      </bottom>
      <diagonal/>
    </border>
    <border>
      <left style="thin">
        <color rgb="FF3F3F3F"/>
      </left>
      <right style="medium">
        <color rgb="FF3F3F3F"/>
      </right>
      <top style="medium">
        <color rgb="FF3F3F3F"/>
      </top>
      <bottom style="thin">
        <color rgb="FF3F3F3F"/>
      </bottom>
      <diagonal/>
    </border>
    <border>
      <left style="medium">
        <color rgb="FF3F3F3F"/>
      </left>
      <right style="thin">
        <color rgb="FF3F3F3F"/>
      </right>
      <top style="thin">
        <color rgb="FF3F3F3F"/>
      </top>
      <bottom style="thin">
        <color rgb="FF3F3F3F"/>
      </bottom>
      <diagonal/>
    </border>
    <border>
      <left style="thin">
        <color rgb="FF3F3F3F"/>
      </left>
      <right style="medium">
        <color rgb="FF3F3F3F"/>
      </right>
      <top style="thin">
        <color rgb="FF3F3F3F"/>
      </top>
      <bottom style="thin">
        <color rgb="FF3F3F3F"/>
      </bottom>
      <diagonal/>
    </border>
    <border>
      <left style="medium">
        <color rgb="FF3F3F3F"/>
      </left>
      <right style="thin">
        <color rgb="FF3F3F3F"/>
      </right>
      <top style="thin">
        <color rgb="FF3F3F3F"/>
      </top>
      <bottom style="medium">
        <color rgb="FF3F3F3F"/>
      </bottom>
      <diagonal/>
    </border>
    <border>
      <left style="thin">
        <color rgb="FF3F3F3F"/>
      </left>
      <right style="thin">
        <color rgb="FF3F3F3F"/>
      </right>
      <top style="thin">
        <color rgb="FF3F3F3F"/>
      </top>
      <bottom style="medium">
        <color rgb="FF3F3F3F"/>
      </bottom>
      <diagonal/>
    </border>
    <border>
      <left style="thin">
        <color rgb="FF3F3F3F"/>
      </left>
      <right style="medium">
        <color rgb="FF3F3F3F"/>
      </right>
      <top style="thin">
        <color rgb="FF3F3F3F"/>
      </top>
      <bottom style="medium">
        <color rgb="FF3F3F3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
    <xf numFmtId="0" fontId="0" fillId="0" borderId="0"/>
    <xf numFmtId="0" fontId="2" fillId="2" borderId="0" applyNumberFormat="0" applyBorder="0" applyAlignment="0" applyProtection="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6" fillId="6" borderId="6" applyNumberFormat="0" applyAlignment="0" applyProtection="0"/>
  </cellStyleXfs>
  <cellXfs count="53">
    <xf numFmtId="0" fontId="0" fillId="0" borderId="0" xfId="0"/>
    <xf numFmtId="0" fontId="4" fillId="0" borderId="0" xfId="0" applyFont="1"/>
    <xf numFmtId="0" fontId="3" fillId="0" borderId="0" xfId="0" applyFont="1"/>
    <xf numFmtId="0" fontId="0" fillId="0" borderId="0" xfId="0" applyFont="1"/>
    <xf numFmtId="0" fontId="0" fillId="0" borderId="0" xfId="0" applyAlignment="1">
      <alignment horizontal="right"/>
    </xf>
    <xf numFmtId="0" fontId="0" fillId="3" borderId="2" xfId="2" applyFont="1" applyBorder="1"/>
    <xf numFmtId="0" fontId="0" fillId="0" borderId="0" xfId="0" applyBorder="1"/>
    <xf numFmtId="0" fontId="0" fillId="0" borderId="0" xfId="0" quotePrefix="1"/>
    <xf numFmtId="0" fontId="0" fillId="0" borderId="0" xfId="0" applyAlignment="1">
      <alignment horizontal="left"/>
    </xf>
    <xf numFmtId="0" fontId="0" fillId="0" borderId="0" xfId="0" quotePrefix="1" applyFill="1" applyBorder="1"/>
    <xf numFmtId="0" fontId="0" fillId="0" borderId="0" xfId="0" quotePrefix="1" applyAlignment="1">
      <alignment horizontal="right"/>
    </xf>
    <xf numFmtId="0" fontId="0" fillId="0" borderId="0" xfId="0" quotePrefix="1" applyFill="1" applyBorder="1" applyAlignment="1">
      <alignment horizontal="left"/>
    </xf>
    <xf numFmtId="0" fontId="0" fillId="0" borderId="0" xfId="0" quotePrefix="1" applyAlignment="1">
      <alignment horizontal="left"/>
    </xf>
    <xf numFmtId="0" fontId="0" fillId="0" borderId="4" xfId="0" applyBorder="1"/>
    <xf numFmtId="0" fontId="3" fillId="0" borderId="3" xfId="0" applyFont="1" applyBorder="1"/>
    <xf numFmtId="0" fontId="0" fillId="0" borderId="4" xfId="0" quotePrefix="1" applyBorder="1"/>
    <xf numFmtId="0" fontId="0" fillId="0" borderId="5" xfId="0" quotePrefix="1" applyBorder="1"/>
    <xf numFmtId="0" fontId="0" fillId="0" borderId="0" xfId="0" quotePrefix="1" applyBorder="1"/>
    <xf numFmtId="0" fontId="0" fillId="0" borderId="0" xfId="0" applyFont="1" applyAlignment="1">
      <alignment horizontal="left"/>
    </xf>
    <xf numFmtId="14" fontId="0" fillId="0" borderId="0" xfId="0" applyNumberFormat="1"/>
    <xf numFmtId="0" fontId="5" fillId="0" borderId="0" xfId="0" applyFont="1"/>
    <xf numFmtId="0" fontId="3" fillId="0" borderId="0" xfId="0" applyFont="1" applyAlignment="1">
      <alignment horizontal="center"/>
    </xf>
    <xf numFmtId="0" fontId="1" fillId="5" borderId="2" xfId="4" applyBorder="1" applyProtection="1">
      <protection locked="0"/>
    </xf>
    <xf numFmtId="0" fontId="0" fillId="3" borderId="2" xfId="2" applyFont="1" applyBorder="1" applyProtection="1">
      <protection locked="0"/>
    </xf>
    <xf numFmtId="0" fontId="2" fillId="2" borderId="2" xfId="1" applyBorder="1" applyProtection="1">
      <protection locked="0"/>
    </xf>
    <xf numFmtId="0" fontId="0" fillId="0" borderId="0" xfId="0" applyProtection="1">
      <protection locked="0"/>
    </xf>
    <xf numFmtId="0" fontId="0" fillId="3" borderId="2" xfId="2" applyFont="1" applyBorder="1" applyProtection="1"/>
    <xf numFmtId="0" fontId="6" fillId="6" borderId="7" xfId="5" applyBorder="1" applyProtection="1">
      <protection locked="0"/>
    </xf>
    <xf numFmtId="0" fontId="0" fillId="0" borderId="0" xfId="0" applyAlignment="1">
      <alignment horizontal="center"/>
    </xf>
    <xf numFmtId="0" fontId="0" fillId="0" borderId="2" xfId="0" applyBorder="1" applyAlignment="1">
      <alignment horizontal="center"/>
    </xf>
    <xf numFmtId="0" fontId="0" fillId="0" borderId="2" xfId="0" quotePrefix="1" applyBorder="1" applyAlignment="1">
      <alignment horizontal="center"/>
    </xf>
    <xf numFmtId="0" fontId="5" fillId="3" borderId="2" xfId="2" applyFont="1" applyBorder="1"/>
    <xf numFmtId="0" fontId="5" fillId="0" borderId="2" xfId="0" applyFont="1" applyBorder="1" applyAlignment="1">
      <alignment horizontal="center"/>
    </xf>
    <xf numFmtId="14" fontId="6" fillId="6" borderId="7" xfId="5" applyNumberFormat="1" applyBorder="1" applyProtection="1">
      <protection locked="0"/>
    </xf>
    <xf numFmtId="164" fontId="6" fillId="6" borderId="7" xfId="5" applyNumberFormat="1" applyBorder="1" applyProtection="1">
      <protection locked="0"/>
    </xf>
    <xf numFmtId="0" fontId="0" fillId="4" borderId="2" xfId="3" applyFont="1" applyBorder="1" applyProtection="1">
      <protection locked="0"/>
    </xf>
    <xf numFmtId="0" fontId="0" fillId="5" borderId="2" xfId="4" applyFont="1" applyBorder="1" applyProtection="1">
      <protection locked="0"/>
    </xf>
    <xf numFmtId="14" fontId="0" fillId="5" borderId="2" xfId="4" applyNumberFormat="1" applyFont="1" applyBorder="1" applyProtection="1">
      <protection locked="0"/>
    </xf>
    <xf numFmtId="0" fontId="0" fillId="0" borderId="0" xfId="0" quotePrefix="1" applyBorder="1" applyAlignment="1">
      <alignment horizontal="center"/>
    </xf>
    <xf numFmtId="0" fontId="1" fillId="4" borderId="2" xfId="3" applyBorder="1" applyProtection="1">
      <protection locked="0"/>
    </xf>
    <xf numFmtId="0" fontId="0" fillId="3" borderId="2" xfId="2" quotePrefix="1" applyFont="1" applyBorder="1" applyProtection="1"/>
    <xf numFmtId="0" fontId="6" fillId="6" borderId="8" xfId="5" applyBorder="1" applyAlignment="1" applyProtection="1">
      <alignment wrapText="1"/>
      <protection locked="0"/>
    </xf>
    <xf numFmtId="0" fontId="6" fillId="6" borderId="9" xfId="5" applyBorder="1" applyAlignment="1" applyProtection="1">
      <alignment wrapText="1"/>
      <protection locked="0"/>
    </xf>
    <xf numFmtId="0" fontId="6" fillId="6" borderId="10" xfId="5" applyBorder="1" applyAlignment="1" applyProtection="1">
      <alignment wrapText="1"/>
      <protection locked="0"/>
    </xf>
    <xf numFmtId="0" fontId="6" fillId="6" borderId="11" xfId="5" applyBorder="1" applyAlignment="1" applyProtection="1">
      <alignment wrapText="1"/>
      <protection locked="0"/>
    </xf>
    <xf numFmtId="0" fontId="6" fillId="6" borderId="6" xfId="5" applyBorder="1" applyAlignment="1" applyProtection="1">
      <alignment wrapText="1"/>
      <protection locked="0"/>
    </xf>
    <xf numFmtId="0" fontId="6" fillId="6" borderId="12" xfId="5" applyBorder="1" applyAlignment="1" applyProtection="1">
      <alignment wrapText="1"/>
      <protection locked="0"/>
    </xf>
    <xf numFmtId="0" fontId="6" fillId="6" borderId="13" xfId="5" applyBorder="1" applyAlignment="1" applyProtection="1">
      <alignment wrapText="1"/>
      <protection locked="0"/>
    </xf>
    <xf numFmtId="0" fontId="6" fillId="6" borderId="14" xfId="5" applyBorder="1" applyAlignment="1" applyProtection="1">
      <alignment wrapText="1"/>
      <protection locked="0"/>
    </xf>
    <xf numFmtId="0" fontId="6" fillId="6" borderId="15" xfId="5" applyBorder="1" applyAlignment="1" applyProtection="1">
      <alignment wrapText="1"/>
      <protection locked="0"/>
    </xf>
    <xf numFmtId="0" fontId="2" fillId="2" borderId="16" xfId="1" applyBorder="1" applyProtection="1">
      <protection locked="0"/>
    </xf>
    <xf numFmtId="0" fontId="2" fillId="2" borderId="17" xfId="1" applyBorder="1" applyProtection="1">
      <protection locked="0"/>
    </xf>
    <xf numFmtId="0" fontId="2" fillId="2" borderId="18" xfId="1" applyBorder="1" applyProtection="1">
      <protection locked="0"/>
    </xf>
  </cellXfs>
  <cellStyles count="6">
    <cellStyle name="20% - Accent3" xfId="4" builtinId="38"/>
    <cellStyle name="40% - Accent1" xfId="3" builtinId="31"/>
    <cellStyle name="Good" xfId="1" builtinId="26"/>
    <cellStyle name="Normal" xfId="0" builtinId="0"/>
    <cellStyle name="Note" xfId="2" builtinId="10"/>
    <cellStyle name="Output" xfId="5" builtinId="21"/>
  </cellStyles>
  <dxfs count="0"/>
  <tableStyles count="0" defaultTableStyle="TableStyleMedium2" defaultPivotStyle="PivotStyleLight16"/>
  <colors>
    <mruColors>
      <color rgb="FFFFFF99"/>
      <color rgb="FFF9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2133600</xdr:colOff>
      <xdr:row>374</xdr:row>
      <xdr:rowOff>19050</xdr:rowOff>
    </xdr:from>
    <xdr:to>
      <xdr:col>3</xdr:col>
      <xdr:colOff>800100</xdr:colOff>
      <xdr:row>378</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48075" y="80819625"/>
          <a:ext cx="3095625" cy="9048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STMA Playing Conditions index is an overall field quality rating that takes into consideration factors such as weather, turfgrass health, drainage maintenance, and event or activities scheduled for the field.</a:t>
          </a:r>
        </a:p>
      </xdr:txBody>
    </xdr:sp>
    <xdr:clientData/>
  </xdr:twoCellAnchor>
  <xdr:twoCellAnchor>
    <xdr:from>
      <xdr:col>0</xdr:col>
      <xdr:colOff>28575</xdr:colOff>
      <xdr:row>385</xdr:row>
      <xdr:rowOff>19050</xdr:rowOff>
    </xdr:from>
    <xdr:to>
      <xdr:col>4</xdr:col>
      <xdr:colOff>0</xdr:colOff>
      <xdr:row>387</xdr:row>
      <xdr:rowOff>152400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575" y="82915125"/>
          <a:ext cx="76295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Playing field conditions affect performance.  While all STMA - member managed fields are prefessionally managed for safety, performance, appearance; field attributes vary by design, maintenance and other variables.  </a:t>
          </a:r>
        </a:p>
      </xdr:txBody>
    </xdr:sp>
    <xdr:clientData/>
  </xdr:twoCellAnchor>
  <xdr:twoCellAnchor editAs="oneCell">
    <xdr:from>
      <xdr:col>0</xdr:col>
      <xdr:colOff>495299</xdr:colOff>
      <xdr:row>164</xdr:row>
      <xdr:rowOff>180975</xdr:rowOff>
    </xdr:from>
    <xdr:to>
      <xdr:col>2</xdr:col>
      <xdr:colOff>828675</xdr:colOff>
      <xdr:row>179</xdr:row>
      <xdr:rowOff>48895</xdr:rowOff>
    </xdr:to>
    <xdr:pic>
      <xdr:nvPicPr>
        <xdr:cNvPr id="9" name="Pictur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299" y="51215925"/>
          <a:ext cx="4895851" cy="2725420"/>
        </a:xfrm>
        <a:prstGeom prst="rect">
          <a:avLst/>
        </a:prstGeom>
        <a:noFill/>
        <a:ln>
          <a:noFill/>
        </a:ln>
      </xdr:spPr>
    </xdr:pic>
    <xdr:clientData/>
  </xdr:twoCellAnchor>
  <xdr:twoCellAnchor editAs="oneCell">
    <xdr:from>
      <xdr:col>0</xdr:col>
      <xdr:colOff>933450</xdr:colOff>
      <xdr:row>179</xdr:row>
      <xdr:rowOff>171450</xdr:rowOff>
    </xdr:from>
    <xdr:to>
      <xdr:col>2</xdr:col>
      <xdr:colOff>261620</xdr:colOff>
      <xdr:row>199</xdr:row>
      <xdr:rowOff>99060</xdr:rowOff>
    </xdr:to>
    <xdr:pic>
      <xdr:nvPicPr>
        <xdr:cNvPr id="19" name="Picture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54063900"/>
          <a:ext cx="3890645" cy="3737610"/>
        </a:xfrm>
        <a:prstGeom prst="rect">
          <a:avLst/>
        </a:prstGeom>
        <a:noFill/>
        <a:ln>
          <a:noFill/>
        </a:ln>
      </xdr:spPr>
    </xdr:pic>
    <xdr:clientData/>
  </xdr:twoCellAnchor>
  <xdr:twoCellAnchor editAs="oneCell">
    <xdr:from>
      <xdr:col>0</xdr:col>
      <xdr:colOff>238125</xdr:colOff>
      <xdr:row>148</xdr:row>
      <xdr:rowOff>180975</xdr:rowOff>
    </xdr:from>
    <xdr:to>
      <xdr:col>2</xdr:col>
      <xdr:colOff>1171574</xdr:colOff>
      <xdr:row>163</xdr:row>
      <xdr:rowOff>47625</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25" y="48167925"/>
          <a:ext cx="5495924" cy="27241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2:C108" totalsRowShown="0">
  <autoFilter ref="A102:C108" xr:uid="{00000000-0009-0000-0100-000001000000}"/>
  <tableColumns count="3">
    <tableColumn id="1" xr3:uid="{00000000-0010-0000-0000-000001000000}" name="Sport"/>
    <tableColumn id="2" xr3:uid="{00000000-0010-0000-0000-000002000000}" name="Season Start Date:"/>
    <tableColumn id="3" xr3:uid="{00000000-0010-0000-0000-000003000000}" name="Season End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405"/>
  <sheetViews>
    <sheetView tabSelected="1" workbookViewId="0"/>
  </sheetViews>
  <sheetFormatPr defaultRowHeight="15" x14ac:dyDescent="0.25"/>
  <cols>
    <col min="1" max="1" width="22.7109375" customWidth="1"/>
    <col min="2" max="2" width="45.7109375" customWidth="1"/>
    <col min="3" max="3" width="20.7109375" customWidth="1"/>
    <col min="4" max="4" width="25.7109375" customWidth="1"/>
    <col min="5" max="5" width="9.140625" customWidth="1"/>
    <col min="6" max="6" width="10.7109375" customWidth="1"/>
    <col min="7" max="8" width="30.7109375" customWidth="1"/>
    <col min="9" max="9" width="12.7109375" customWidth="1"/>
    <col min="10" max="10" width="30.7109375" customWidth="1"/>
    <col min="11" max="24" width="8.7109375" customWidth="1"/>
    <col min="28" max="28" width="12.7109375" customWidth="1"/>
    <col min="29" max="29" width="20.7109375" customWidth="1"/>
    <col min="30" max="30" width="12.7109375" customWidth="1"/>
    <col min="82" max="82" width="20.7109375" customWidth="1"/>
    <col min="90" max="90" width="9.140625" customWidth="1"/>
    <col min="92" max="92" width="20.7109375" customWidth="1"/>
  </cols>
  <sheetData>
    <row r="1" spans="1:92" ht="19.5" thickBot="1" x14ac:dyDescent="0.35">
      <c r="A1" s="1" t="s">
        <v>213</v>
      </c>
      <c r="F1" s="2" t="s">
        <v>48</v>
      </c>
      <c r="G1" s="2" t="s">
        <v>132</v>
      </c>
      <c r="AB1" s="2" t="s">
        <v>133</v>
      </c>
      <c r="AJ1" s="2" t="s">
        <v>141</v>
      </c>
      <c r="CE1" s="2" t="s">
        <v>174</v>
      </c>
    </row>
    <row r="2" spans="1:92" ht="15.75" thickBot="1" x14ac:dyDescent="0.3">
      <c r="A2" t="s">
        <v>0</v>
      </c>
      <c r="B2" s="36" t="s">
        <v>44</v>
      </c>
      <c r="C2" t="s">
        <v>211</v>
      </c>
      <c r="D2" s="37" t="s">
        <v>44</v>
      </c>
      <c r="F2" s="2" t="s">
        <v>49</v>
      </c>
      <c r="G2" s="2" t="s">
        <v>50</v>
      </c>
      <c r="H2" s="2" t="s">
        <v>51</v>
      </c>
      <c r="I2" s="2" t="s">
        <v>52</v>
      </c>
      <c r="J2" s="2" t="s">
        <v>53</v>
      </c>
      <c r="K2" s="2" t="s">
        <v>116</v>
      </c>
      <c r="L2" s="2" t="s">
        <v>117</v>
      </c>
      <c r="M2" s="2" t="s">
        <v>118</v>
      </c>
      <c r="N2" s="2" t="s">
        <v>119</v>
      </c>
      <c r="O2" s="2" t="s">
        <v>120</v>
      </c>
      <c r="P2" s="2" t="s">
        <v>121</v>
      </c>
      <c r="Q2" s="2" t="s">
        <v>122</v>
      </c>
      <c r="R2" s="2" t="s">
        <v>123</v>
      </c>
      <c r="S2" s="2" t="s">
        <v>124</v>
      </c>
      <c r="T2" s="2" t="s">
        <v>125</v>
      </c>
      <c r="U2" s="2" t="s">
        <v>126</v>
      </c>
      <c r="V2" s="2" t="s">
        <v>127</v>
      </c>
      <c r="W2" s="2" t="s">
        <v>128</v>
      </c>
      <c r="X2" s="2" t="s">
        <v>129</v>
      </c>
      <c r="Y2" s="2" t="s">
        <v>130</v>
      </c>
      <c r="Z2" s="2" t="s">
        <v>131</v>
      </c>
      <c r="AA2" s="2" t="s">
        <v>252</v>
      </c>
      <c r="AB2" s="2" t="s">
        <v>134</v>
      </c>
      <c r="AC2" s="2" t="s">
        <v>135</v>
      </c>
      <c r="AD2" s="2" t="s">
        <v>136</v>
      </c>
      <c r="AE2" s="2" t="s">
        <v>137</v>
      </c>
      <c r="AF2" s="2" t="s">
        <v>138</v>
      </c>
      <c r="AG2" s="2" t="s">
        <v>139</v>
      </c>
      <c r="AH2" s="2" t="s">
        <v>140</v>
      </c>
      <c r="AI2" s="2" t="s">
        <v>303</v>
      </c>
      <c r="AJ2" s="2" t="s">
        <v>142</v>
      </c>
      <c r="AK2" s="2" t="s">
        <v>143</v>
      </c>
      <c r="AL2" s="2" t="s">
        <v>144</v>
      </c>
      <c r="AM2" s="2" t="s">
        <v>145</v>
      </c>
      <c r="AN2" s="2" t="s">
        <v>146</v>
      </c>
      <c r="AO2" s="2" t="s">
        <v>147</v>
      </c>
      <c r="AP2" s="2" t="s">
        <v>148</v>
      </c>
      <c r="AQ2" s="2" t="s">
        <v>149</v>
      </c>
      <c r="AR2" s="2" t="s">
        <v>150</v>
      </c>
      <c r="AS2" s="2" t="s">
        <v>151</v>
      </c>
      <c r="AT2" s="2" t="s">
        <v>152</v>
      </c>
      <c r="AU2" s="2" t="s">
        <v>153</v>
      </c>
      <c r="AV2" s="2" t="s">
        <v>154</v>
      </c>
      <c r="AW2" s="2" t="s">
        <v>155</v>
      </c>
      <c r="AX2" s="2" t="s">
        <v>156</v>
      </c>
      <c r="AY2" s="2" t="s">
        <v>157</v>
      </c>
      <c r="AZ2" s="2" t="s">
        <v>158</v>
      </c>
      <c r="BA2" s="2" t="s">
        <v>159</v>
      </c>
      <c r="BB2" s="2" t="s">
        <v>160</v>
      </c>
      <c r="BC2" s="2" t="s">
        <v>161</v>
      </c>
      <c r="BD2" s="2" t="s">
        <v>162</v>
      </c>
      <c r="BE2" s="2" t="s">
        <v>163</v>
      </c>
      <c r="BF2" s="2" t="s">
        <v>164</v>
      </c>
      <c r="BG2" s="2" t="s">
        <v>165</v>
      </c>
      <c r="BH2" s="2" t="s">
        <v>166</v>
      </c>
      <c r="BI2" s="2" t="s">
        <v>167</v>
      </c>
      <c r="BJ2" s="2" t="s">
        <v>253</v>
      </c>
      <c r="BK2" s="2" t="s">
        <v>168</v>
      </c>
      <c r="BL2" s="2" t="s">
        <v>169</v>
      </c>
      <c r="BM2" s="2" t="s">
        <v>170</v>
      </c>
      <c r="BN2" s="2" t="s">
        <v>171</v>
      </c>
      <c r="BO2" s="2" t="s">
        <v>254</v>
      </c>
      <c r="BP2" s="2" t="s">
        <v>255</v>
      </c>
      <c r="BQ2" s="2" t="s">
        <v>256</v>
      </c>
      <c r="BR2" s="2" t="s">
        <v>257</v>
      </c>
      <c r="BS2" s="2" t="s">
        <v>258</v>
      </c>
      <c r="BT2" s="2" t="s">
        <v>259</v>
      </c>
      <c r="BU2" s="2" t="s">
        <v>260</v>
      </c>
      <c r="BV2" s="2" t="s">
        <v>261</v>
      </c>
      <c r="BW2" s="2" t="s">
        <v>262</v>
      </c>
      <c r="BX2" s="2" t="s">
        <v>263</v>
      </c>
      <c r="BY2" s="2" t="s">
        <v>172</v>
      </c>
      <c r="BZ2" s="2" t="s">
        <v>173</v>
      </c>
      <c r="CA2" s="2" t="s">
        <v>264</v>
      </c>
      <c r="CB2" s="2" t="s">
        <v>265</v>
      </c>
      <c r="CC2" s="2" t="s">
        <v>274</v>
      </c>
      <c r="CD2" s="21" t="s">
        <v>208</v>
      </c>
      <c r="CE2" s="2" t="s">
        <v>175</v>
      </c>
      <c r="CF2" s="2" t="s">
        <v>176</v>
      </c>
      <c r="CG2" s="2" t="s">
        <v>177</v>
      </c>
      <c r="CH2" s="2" t="s">
        <v>178</v>
      </c>
      <c r="CI2" s="2" t="s">
        <v>179</v>
      </c>
      <c r="CJ2" s="2" t="s">
        <v>180</v>
      </c>
      <c r="CK2" s="2" t="s">
        <v>181</v>
      </c>
      <c r="CL2" s="2" t="s">
        <v>182</v>
      </c>
      <c r="CM2" s="2" t="s">
        <v>273</v>
      </c>
      <c r="CN2" s="21" t="s">
        <v>208</v>
      </c>
    </row>
    <row r="3" spans="1:92" ht="15.75" thickBot="1" x14ac:dyDescent="0.3">
      <c r="A3" t="s">
        <v>2</v>
      </c>
      <c r="B3" s="36" t="s">
        <v>44</v>
      </c>
      <c r="C3" t="s">
        <v>1</v>
      </c>
      <c r="D3" s="36" t="s">
        <v>44</v>
      </c>
      <c r="F3" s="19" t="str">
        <f>D2</f>
        <v xml:space="preserve"> </v>
      </c>
      <c r="G3" t="str">
        <f>+B2</f>
        <v xml:space="preserve"> </v>
      </c>
      <c r="H3" t="str">
        <f>+B3</f>
        <v xml:space="preserve"> </v>
      </c>
      <c r="I3">
        <f>+C5</f>
        <v>0</v>
      </c>
      <c r="J3" t="str">
        <f>+D3</f>
        <v xml:space="preserve"> </v>
      </c>
      <c r="K3">
        <f>+C12</f>
        <v>0</v>
      </c>
      <c r="L3">
        <f>+C19</f>
        <v>0</v>
      </c>
      <c r="M3">
        <f>+C24</f>
        <v>0</v>
      </c>
      <c r="N3">
        <f>+C31</f>
        <v>0</v>
      </c>
      <c r="O3">
        <f>+C38</f>
        <v>0</v>
      </c>
      <c r="P3">
        <f>+C42</f>
        <v>0</v>
      </c>
      <c r="Q3">
        <f>+C44</f>
        <v>0</v>
      </c>
      <c r="R3">
        <f>+C46</f>
        <v>0</v>
      </c>
      <c r="S3">
        <f>+C48</f>
        <v>0</v>
      </c>
      <c r="T3">
        <f>+C52</f>
        <v>0</v>
      </c>
      <c r="U3">
        <f>+C56</f>
        <v>0</v>
      </c>
      <c r="V3">
        <f>+C58</f>
        <v>0</v>
      </c>
      <c r="W3">
        <f>+C62</f>
        <v>0</v>
      </c>
      <c r="X3">
        <f>+C64</f>
        <v>0</v>
      </c>
      <c r="Y3">
        <f>+C68</f>
        <v>0</v>
      </c>
      <c r="Z3">
        <f>+C72</f>
        <v>0</v>
      </c>
      <c r="AA3">
        <f>+C79</f>
        <v>0</v>
      </c>
      <c r="AB3" t="str">
        <f>+B87</f>
        <v xml:space="preserve"> </v>
      </c>
      <c r="AC3">
        <f>+C89</f>
        <v>0</v>
      </c>
      <c r="AD3">
        <f>+C108</f>
        <v>0</v>
      </c>
      <c r="AE3">
        <f>+C110</f>
        <v>0</v>
      </c>
      <c r="AF3">
        <f>+C114</f>
        <v>0</v>
      </c>
      <c r="AG3">
        <f>+C121</f>
        <v>0</v>
      </c>
      <c r="AH3">
        <f>+C125</f>
        <v>0</v>
      </c>
      <c r="AI3">
        <f>+C129</f>
        <v>0</v>
      </c>
      <c r="AJ3">
        <f>+C136</f>
        <v>0</v>
      </c>
      <c r="AK3">
        <f>+C141</f>
        <v>0</v>
      </c>
      <c r="AL3">
        <f>+C145</f>
        <v>0</v>
      </c>
      <c r="AM3">
        <f>+C202</f>
        <v>0</v>
      </c>
      <c r="AN3">
        <f>+C206</f>
        <v>0</v>
      </c>
      <c r="AO3">
        <f>+C208</f>
        <v>40</v>
      </c>
      <c r="AP3">
        <f>+C213</f>
        <v>0</v>
      </c>
      <c r="AQ3">
        <f>+C214</f>
        <v>0</v>
      </c>
      <c r="AR3">
        <f>+C215</f>
        <v>0</v>
      </c>
      <c r="AS3">
        <f>+C216</f>
        <v>0</v>
      </c>
      <c r="AT3">
        <f>+C217</f>
        <v>0</v>
      </c>
      <c r="AU3">
        <f>+C218</f>
        <v>0</v>
      </c>
      <c r="AV3">
        <f>+C219</f>
        <v>0</v>
      </c>
      <c r="AW3">
        <f>+C220</f>
        <v>0</v>
      </c>
      <c r="AX3">
        <f>+C221</f>
        <v>0</v>
      </c>
      <c r="AY3">
        <f>+C222</f>
        <v>0</v>
      </c>
      <c r="AZ3">
        <f>+C225</f>
        <v>0</v>
      </c>
      <c r="BA3">
        <f>+C226</f>
        <v>0</v>
      </c>
      <c r="BB3">
        <f>+C227</f>
        <v>0</v>
      </c>
      <c r="BC3">
        <f>+C228</f>
        <v>0</v>
      </c>
      <c r="BD3">
        <f>+C229</f>
        <v>0</v>
      </c>
      <c r="BE3">
        <f>+C230</f>
        <v>0</v>
      </c>
      <c r="BF3">
        <f>+C231</f>
        <v>0</v>
      </c>
      <c r="BG3">
        <f>+C232</f>
        <v>0</v>
      </c>
      <c r="BH3">
        <f>+C233</f>
        <v>0</v>
      </c>
      <c r="BI3">
        <f>+C234</f>
        <v>0</v>
      </c>
      <c r="BJ3">
        <f>+C236</f>
        <v>0</v>
      </c>
      <c r="BK3">
        <f>+C238</f>
        <v>0</v>
      </c>
      <c r="BL3">
        <f>+C239</f>
        <v>0</v>
      </c>
      <c r="BM3">
        <f>+C242</f>
        <v>0</v>
      </c>
      <c r="BN3">
        <f>+C247</f>
        <v>0</v>
      </c>
      <c r="BO3">
        <f>+C250</f>
        <v>0</v>
      </c>
      <c r="BP3">
        <f>+C251</f>
        <v>0</v>
      </c>
      <c r="BQ3">
        <f>+C252</f>
        <v>0</v>
      </c>
      <c r="BR3">
        <f>+C253</f>
        <v>0</v>
      </c>
      <c r="BS3">
        <f>+C254</f>
        <v>0</v>
      </c>
      <c r="BT3">
        <f>+C255</f>
        <v>0</v>
      </c>
      <c r="BU3">
        <f>+C256</f>
        <v>0</v>
      </c>
      <c r="BV3">
        <f>+C257</f>
        <v>0</v>
      </c>
      <c r="BW3">
        <f>+C258</f>
        <v>0</v>
      </c>
      <c r="BX3">
        <f>+C259</f>
        <v>0</v>
      </c>
      <c r="BY3">
        <f>+C261</f>
        <v>0</v>
      </c>
      <c r="BZ3">
        <f>+C265</f>
        <v>0</v>
      </c>
      <c r="CA3">
        <f>+C279</f>
        <v>0</v>
      </c>
      <c r="CB3">
        <f>+C286</f>
        <v>0</v>
      </c>
      <c r="CC3">
        <f>+C303</f>
        <v>30</v>
      </c>
      <c r="CD3" t="str">
        <f>+D303</f>
        <v>1-UNPLAYABLE</v>
      </c>
      <c r="CE3">
        <f>+C316</f>
        <v>0</v>
      </c>
      <c r="CF3">
        <f>+C323</f>
        <v>0</v>
      </c>
      <c r="CG3">
        <f>+C327</f>
        <v>0</v>
      </c>
      <c r="CH3">
        <f>+C332</f>
        <v>0</v>
      </c>
      <c r="CI3">
        <f>+C337</f>
        <v>0</v>
      </c>
      <c r="CJ3">
        <f>+C342</f>
        <v>0</v>
      </c>
      <c r="CK3">
        <f>+C347</f>
        <v>0</v>
      </c>
      <c r="CL3">
        <f>+C351</f>
        <v>0</v>
      </c>
      <c r="CM3">
        <f>+C353</f>
        <v>30</v>
      </c>
      <c r="CN3" s="28" t="str">
        <f>+D353</f>
        <v>1-UNPLAYABLE</v>
      </c>
    </row>
    <row r="4" spans="1:92" ht="15.75" thickBot="1" x14ac:dyDescent="0.3">
      <c r="AO4" s="28"/>
      <c r="AP4" s="28"/>
      <c r="AQ4" s="28"/>
      <c r="AR4" s="28"/>
      <c r="AS4" s="28"/>
      <c r="AT4" s="28"/>
      <c r="AU4" s="28"/>
      <c r="AV4" s="28"/>
      <c r="AW4" s="28"/>
      <c r="AX4" s="28"/>
    </row>
    <row r="5" spans="1:92" ht="15.75" thickBot="1" x14ac:dyDescent="0.3">
      <c r="A5" t="s">
        <v>209</v>
      </c>
      <c r="B5" t="s">
        <v>54</v>
      </c>
      <c r="C5" s="36">
        <v>0</v>
      </c>
    </row>
    <row r="6" spans="1:92" x14ac:dyDescent="0.25">
      <c r="B6" t="s">
        <v>55</v>
      </c>
      <c r="C6" t="s">
        <v>44</v>
      </c>
    </row>
    <row r="7" spans="1:92" x14ac:dyDescent="0.25">
      <c r="B7" t="s">
        <v>56</v>
      </c>
      <c r="C7" t="s">
        <v>45</v>
      </c>
    </row>
    <row r="8" spans="1:92" x14ac:dyDescent="0.25">
      <c r="B8" t="s">
        <v>57</v>
      </c>
      <c r="C8" t="s">
        <v>44</v>
      </c>
    </row>
    <row r="9" spans="1:92" x14ac:dyDescent="0.25">
      <c r="B9" t="s">
        <v>58</v>
      </c>
      <c r="C9" t="s">
        <v>44</v>
      </c>
    </row>
    <row r="11" spans="1:92" ht="19.5" thickBot="1" x14ac:dyDescent="0.35">
      <c r="A11" s="20" t="s">
        <v>3</v>
      </c>
    </row>
    <row r="12" spans="1:92" ht="15.75" thickBot="1" x14ac:dyDescent="0.3">
      <c r="A12" t="s">
        <v>238</v>
      </c>
      <c r="C12" s="23">
        <v>0</v>
      </c>
      <c r="E12" t="s">
        <v>44</v>
      </c>
    </row>
    <row r="13" spans="1:92" x14ac:dyDescent="0.25">
      <c r="B13" t="s">
        <v>4</v>
      </c>
      <c r="E13" t="s">
        <v>44</v>
      </c>
    </row>
    <row r="14" spans="1:92" x14ac:dyDescent="0.25">
      <c r="B14" t="s">
        <v>5</v>
      </c>
      <c r="E14" t="s">
        <v>44</v>
      </c>
    </row>
    <row r="15" spans="1:92" x14ac:dyDescent="0.25">
      <c r="B15" t="s">
        <v>6</v>
      </c>
      <c r="E15" t="s">
        <v>44</v>
      </c>
    </row>
    <row r="16" spans="1:92" x14ac:dyDescent="0.25">
      <c r="B16" t="s">
        <v>7</v>
      </c>
      <c r="E16" t="s">
        <v>44</v>
      </c>
    </row>
    <row r="17" spans="1:3" x14ac:dyDescent="0.25">
      <c r="B17" t="s">
        <v>11</v>
      </c>
    </row>
    <row r="18" spans="1:3" ht="15.75" thickBot="1" x14ac:dyDescent="0.3">
      <c r="C18" t="s">
        <v>44</v>
      </c>
    </row>
    <row r="19" spans="1:3" ht="15.75" thickBot="1" x14ac:dyDescent="0.3">
      <c r="A19" t="s">
        <v>237</v>
      </c>
      <c r="C19" s="23">
        <v>0</v>
      </c>
    </row>
    <row r="20" spans="1:3" x14ac:dyDescent="0.25">
      <c r="B20" t="s">
        <v>8</v>
      </c>
    </row>
    <row r="21" spans="1:3" x14ac:dyDescent="0.25">
      <c r="B21" t="s">
        <v>9</v>
      </c>
    </row>
    <row r="22" spans="1:3" x14ac:dyDescent="0.25">
      <c r="B22" t="s">
        <v>10</v>
      </c>
    </row>
    <row r="23" spans="1:3" ht="15.75" thickBot="1" x14ac:dyDescent="0.3"/>
    <row r="24" spans="1:3" ht="15.75" thickBot="1" x14ac:dyDescent="0.3">
      <c r="A24" t="s">
        <v>236</v>
      </c>
      <c r="C24" s="24">
        <v>0</v>
      </c>
    </row>
    <row r="25" spans="1:3" x14ac:dyDescent="0.25">
      <c r="B25" t="s">
        <v>4</v>
      </c>
    </row>
    <row r="26" spans="1:3" x14ac:dyDescent="0.25">
      <c r="B26" t="s">
        <v>5</v>
      </c>
    </row>
    <row r="27" spans="1:3" x14ac:dyDescent="0.25">
      <c r="B27" t="s">
        <v>6</v>
      </c>
    </row>
    <row r="28" spans="1:3" x14ac:dyDescent="0.25">
      <c r="B28" t="s">
        <v>7</v>
      </c>
    </row>
    <row r="29" spans="1:3" x14ac:dyDescent="0.25">
      <c r="B29" t="s">
        <v>11</v>
      </c>
    </row>
    <row r="30" spans="1:3" ht="15.75" thickBot="1" x14ac:dyDescent="0.3"/>
    <row r="31" spans="1:3" ht="15.75" thickBot="1" x14ac:dyDescent="0.3">
      <c r="A31" t="s">
        <v>235</v>
      </c>
      <c r="C31" s="23">
        <v>0</v>
      </c>
    </row>
    <row r="32" spans="1:3" x14ac:dyDescent="0.25">
      <c r="B32" t="s">
        <v>12</v>
      </c>
    </row>
    <row r="33" spans="1:3" x14ac:dyDescent="0.25">
      <c r="B33" t="s">
        <v>13</v>
      </c>
    </row>
    <row r="34" spans="1:3" x14ac:dyDescent="0.25">
      <c r="B34" t="s">
        <v>14</v>
      </c>
    </row>
    <row r="35" spans="1:3" x14ac:dyDescent="0.25">
      <c r="B35" t="s">
        <v>15</v>
      </c>
    </row>
    <row r="36" spans="1:3" x14ac:dyDescent="0.25">
      <c r="B36" t="s">
        <v>16</v>
      </c>
    </row>
    <row r="37" spans="1:3" ht="15.75" thickBot="1" x14ac:dyDescent="0.3"/>
    <row r="38" spans="1:3" ht="15.75" thickBot="1" x14ac:dyDescent="0.3">
      <c r="A38" t="s">
        <v>234</v>
      </c>
      <c r="C38" s="23">
        <v>0</v>
      </c>
    </row>
    <row r="39" spans="1:3" x14ac:dyDescent="0.25">
      <c r="B39" t="s">
        <v>17</v>
      </c>
    </row>
    <row r="40" spans="1:3" x14ac:dyDescent="0.25">
      <c r="B40" t="s">
        <v>18</v>
      </c>
    </row>
    <row r="41" spans="1:3" ht="15.75" thickBot="1" x14ac:dyDescent="0.3"/>
    <row r="42" spans="1:3" ht="15.75" thickBot="1" x14ac:dyDescent="0.3">
      <c r="A42" t="s">
        <v>233</v>
      </c>
      <c r="C42" s="24">
        <v>0</v>
      </c>
    </row>
    <row r="43" spans="1:3" ht="15.75" thickBot="1" x14ac:dyDescent="0.3"/>
    <row r="44" spans="1:3" ht="15.75" thickBot="1" x14ac:dyDescent="0.3">
      <c r="A44" t="s">
        <v>239</v>
      </c>
      <c r="C44" s="24">
        <v>0</v>
      </c>
    </row>
    <row r="45" spans="1:3" ht="15.75" thickBot="1" x14ac:dyDescent="0.3"/>
    <row r="46" spans="1:3" ht="15.75" thickBot="1" x14ac:dyDescent="0.3">
      <c r="A46" t="s">
        <v>240</v>
      </c>
      <c r="C46" s="24">
        <v>0</v>
      </c>
    </row>
    <row r="47" spans="1:3" ht="15.75" thickBot="1" x14ac:dyDescent="0.3"/>
    <row r="48" spans="1:3" ht="15.75" thickBot="1" x14ac:dyDescent="0.3">
      <c r="A48" t="s">
        <v>241</v>
      </c>
      <c r="C48" s="24">
        <v>0</v>
      </c>
    </row>
    <row r="49" spans="1:3" x14ac:dyDescent="0.25">
      <c r="B49" t="s">
        <v>17</v>
      </c>
    </row>
    <row r="50" spans="1:3" x14ac:dyDescent="0.25">
      <c r="B50" t="s">
        <v>18</v>
      </c>
    </row>
    <row r="51" spans="1:3" ht="15.75" thickBot="1" x14ac:dyDescent="0.3"/>
    <row r="52" spans="1:3" ht="15.75" thickBot="1" x14ac:dyDescent="0.3">
      <c r="A52" t="s">
        <v>242</v>
      </c>
      <c r="C52" s="24">
        <v>0</v>
      </c>
    </row>
    <row r="53" spans="1:3" x14ac:dyDescent="0.25">
      <c r="B53" t="s">
        <v>288</v>
      </c>
    </row>
    <row r="54" spans="1:3" x14ac:dyDescent="0.25">
      <c r="B54" t="s">
        <v>289</v>
      </c>
    </row>
    <row r="55" spans="1:3" ht="15.75" thickBot="1" x14ac:dyDescent="0.3"/>
    <row r="56" spans="1:3" ht="15.75" thickBot="1" x14ac:dyDescent="0.3">
      <c r="A56" t="s">
        <v>243</v>
      </c>
      <c r="C56" s="24">
        <v>0</v>
      </c>
    </row>
    <row r="57" spans="1:3" ht="15.75" thickBot="1" x14ac:dyDescent="0.3"/>
    <row r="58" spans="1:3" ht="15.75" thickBot="1" x14ac:dyDescent="0.3">
      <c r="A58" t="s">
        <v>244</v>
      </c>
      <c r="C58" s="24">
        <v>0</v>
      </c>
    </row>
    <row r="59" spans="1:3" x14ac:dyDescent="0.25">
      <c r="B59" t="s">
        <v>288</v>
      </c>
    </row>
    <row r="60" spans="1:3" x14ac:dyDescent="0.25">
      <c r="B60" t="s">
        <v>289</v>
      </c>
    </row>
    <row r="61" spans="1:3" ht="15.75" thickBot="1" x14ac:dyDescent="0.3"/>
    <row r="62" spans="1:3" ht="15.75" thickBot="1" x14ac:dyDescent="0.3">
      <c r="A62" t="s">
        <v>245</v>
      </c>
      <c r="C62" s="24">
        <v>0</v>
      </c>
    </row>
    <row r="63" spans="1:3" ht="15.75" thickBot="1" x14ac:dyDescent="0.3"/>
    <row r="64" spans="1:3" ht="15.75" thickBot="1" x14ac:dyDescent="0.3">
      <c r="A64" t="s">
        <v>246</v>
      </c>
      <c r="C64" s="24">
        <v>0</v>
      </c>
    </row>
    <row r="65" spans="1:3" x14ac:dyDescent="0.25">
      <c r="B65" t="s">
        <v>288</v>
      </c>
    </row>
    <row r="66" spans="1:3" x14ac:dyDescent="0.25">
      <c r="B66" t="s">
        <v>289</v>
      </c>
    </row>
    <row r="67" spans="1:3" ht="15.75" thickBot="1" x14ac:dyDescent="0.3"/>
    <row r="68" spans="1:3" ht="15.75" thickBot="1" x14ac:dyDescent="0.3">
      <c r="A68" t="s">
        <v>247</v>
      </c>
      <c r="C68" s="24">
        <v>0</v>
      </c>
    </row>
    <row r="69" spans="1:3" x14ac:dyDescent="0.25">
      <c r="B69" t="s">
        <v>288</v>
      </c>
    </row>
    <row r="70" spans="1:3" x14ac:dyDescent="0.25">
      <c r="B70" t="s">
        <v>289</v>
      </c>
    </row>
    <row r="71" spans="1:3" ht="15.75" thickBot="1" x14ac:dyDescent="0.3"/>
    <row r="72" spans="1:3" ht="15.75" thickBot="1" x14ac:dyDescent="0.3">
      <c r="A72" t="s">
        <v>248</v>
      </c>
      <c r="C72" s="23">
        <v>0</v>
      </c>
    </row>
    <row r="73" spans="1:3" x14ac:dyDescent="0.25">
      <c r="B73" t="s">
        <v>19</v>
      </c>
    </row>
    <row r="74" spans="1:3" x14ac:dyDescent="0.25">
      <c r="B74" t="s">
        <v>20</v>
      </c>
    </row>
    <row r="75" spans="1:3" x14ac:dyDescent="0.25">
      <c r="B75" t="s">
        <v>21</v>
      </c>
    </row>
    <row r="76" spans="1:3" x14ac:dyDescent="0.25">
      <c r="B76" t="s">
        <v>22</v>
      </c>
    </row>
    <row r="77" spans="1:3" x14ac:dyDescent="0.25">
      <c r="B77" t="s">
        <v>23</v>
      </c>
    </row>
    <row r="78" spans="1:3" ht="15.75" thickBot="1" x14ac:dyDescent="0.3"/>
    <row r="79" spans="1:3" ht="15.75" thickBot="1" x14ac:dyDescent="0.3">
      <c r="A79" t="s">
        <v>249</v>
      </c>
      <c r="C79" s="23">
        <v>0</v>
      </c>
    </row>
    <row r="80" spans="1:3" x14ac:dyDescent="0.25">
      <c r="B80" t="s">
        <v>24</v>
      </c>
    </row>
    <row r="81" spans="1:3" x14ac:dyDescent="0.25">
      <c r="B81" t="s">
        <v>25</v>
      </c>
    </row>
    <row r="82" spans="1:3" x14ac:dyDescent="0.25">
      <c r="B82" t="s">
        <v>26</v>
      </c>
    </row>
    <row r="83" spans="1:3" x14ac:dyDescent="0.25">
      <c r="B83" t="s">
        <v>27</v>
      </c>
    </row>
    <row r="84" spans="1:3" x14ac:dyDescent="0.25">
      <c r="B84" t="s">
        <v>28</v>
      </c>
    </row>
    <row r="86" spans="1:3" ht="19.5" thickBot="1" x14ac:dyDescent="0.35">
      <c r="A86" s="20" t="s">
        <v>29</v>
      </c>
    </row>
    <row r="87" spans="1:3" ht="15.75" thickBot="1" x14ac:dyDescent="0.3">
      <c r="A87" s="3" t="s">
        <v>30</v>
      </c>
      <c r="B87" s="24" t="s">
        <v>44</v>
      </c>
    </row>
    <row r="88" spans="1:3" ht="15.75" thickBot="1" x14ac:dyDescent="0.3">
      <c r="A88" s="3"/>
      <c r="B88" s="6"/>
    </row>
    <row r="89" spans="1:3" ht="15.75" thickBot="1" x14ac:dyDescent="0.3">
      <c r="A89" s="3" t="s">
        <v>31</v>
      </c>
      <c r="C89" s="24">
        <v>0</v>
      </c>
    </row>
    <row r="90" spans="1:3" x14ac:dyDescent="0.25">
      <c r="A90" s="3"/>
      <c r="B90" s="8" t="s">
        <v>59</v>
      </c>
      <c r="C90" t="s">
        <v>44</v>
      </c>
    </row>
    <row r="91" spans="1:3" x14ac:dyDescent="0.25">
      <c r="A91" s="3"/>
      <c r="B91" s="8" t="s">
        <v>60</v>
      </c>
      <c r="C91" t="s">
        <v>44</v>
      </c>
    </row>
    <row r="92" spans="1:3" x14ac:dyDescent="0.25">
      <c r="A92" s="3"/>
      <c r="B92" s="8" t="s">
        <v>61</v>
      </c>
      <c r="C92" t="s">
        <v>44</v>
      </c>
    </row>
    <row r="93" spans="1:3" x14ac:dyDescent="0.25">
      <c r="A93" s="3"/>
      <c r="B93" s="8" t="s">
        <v>62</v>
      </c>
      <c r="C93" t="s">
        <v>44</v>
      </c>
    </row>
    <row r="94" spans="1:3" x14ac:dyDescent="0.25">
      <c r="A94" s="3"/>
      <c r="B94" s="8" t="s">
        <v>63</v>
      </c>
      <c r="C94" t="s">
        <v>44</v>
      </c>
    </row>
    <row r="95" spans="1:3" x14ac:dyDescent="0.25">
      <c r="A95" s="3"/>
      <c r="B95" s="8" t="s">
        <v>64</v>
      </c>
      <c r="C95" t="s">
        <v>44</v>
      </c>
    </row>
    <row r="96" spans="1:3" x14ac:dyDescent="0.25">
      <c r="A96" s="3"/>
      <c r="B96" s="8" t="s">
        <v>65</v>
      </c>
      <c r="C96" t="s">
        <v>44</v>
      </c>
    </row>
    <row r="97" spans="1:3" x14ac:dyDescent="0.25">
      <c r="A97" s="3"/>
      <c r="B97" s="4"/>
    </row>
    <row r="98" spans="1:3" ht="15.75" thickBot="1" x14ac:dyDescent="0.3">
      <c r="A98" t="s">
        <v>212</v>
      </c>
    </row>
    <row r="99" spans="1:3" ht="15.75" thickBot="1" x14ac:dyDescent="0.3">
      <c r="A99" s="50" t="s">
        <v>44</v>
      </c>
      <c r="B99" s="51"/>
      <c r="C99" s="52"/>
    </row>
    <row r="101" spans="1:3" x14ac:dyDescent="0.25">
      <c r="A101" t="s">
        <v>32</v>
      </c>
    </row>
    <row r="102" spans="1:3" x14ac:dyDescent="0.25">
      <c r="A102" t="s">
        <v>33</v>
      </c>
      <c r="B102" t="s">
        <v>34</v>
      </c>
      <c r="C102" t="s">
        <v>35</v>
      </c>
    </row>
    <row r="103" spans="1:3" x14ac:dyDescent="0.25">
      <c r="A103" s="25"/>
      <c r="B103" s="25"/>
      <c r="C103" s="25"/>
    </row>
    <row r="104" spans="1:3" x14ac:dyDescent="0.25">
      <c r="A104" s="25"/>
      <c r="B104" s="25"/>
      <c r="C104" s="25"/>
    </row>
    <row r="105" spans="1:3" x14ac:dyDescent="0.25">
      <c r="A105" s="25"/>
      <c r="B105" s="25"/>
      <c r="C105" s="25"/>
    </row>
    <row r="106" spans="1:3" x14ac:dyDescent="0.25">
      <c r="A106" s="25"/>
      <c r="B106" s="25"/>
      <c r="C106" s="25"/>
    </row>
    <row r="107" spans="1:3" ht="15.75" thickBot="1" x14ac:dyDescent="0.3">
      <c r="A107" s="25"/>
      <c r="B107" s="25"/>
      <c r="C107" s="25"/>
    </row>
    <row r="108" spans="1:3" ht="15.75" thickBot="1" x14ac:dyDescent="0.3">
      <c r="A108" t="s">
        <v>36</v>
      </c>
      <c r="C108" s="24">
        <v>0</v>
      </c>
    </row>
    <row r="109" spans="1:3" ht="15.75" thickBot="1" x14ac:dyDescent="0.3"/>
    <row r="110" spans="1:3" ht="15.75" thickBot="1" x14ac:dyDescent="0.3">
      <c r="A110" t="s">
        <v>219</v>
      </c>
      <c r="C110" s="23">
        <v>0</v>
      </c>
    </row>
    <row r="111" spans="1:3" x14ac:dyDescent="0.25">
      <c r="B111" t="s">
        <v>17</v>
      </c>
      <c r="C111" s="6"/>
    </row>
    <row r="112" spans="1:3" x14ac:dyDescent="0.25">
      <c r="B112" s="7" t="s">
        <v>39</v>
      </c>
      <c r="C112" s="6"/>
    </row>
    <row r="113" spans="1:3" ht="15.75" thickBot="1" x14ac:dyDescent="0.3">
      <c r="B113" s="7"/>
      <c r="C113" s="6"/>
    </row>
    <row r="114" spans="1:3" ht="15.75" thickBot="1" x14ac:dyDescent="0.3">
      <c r="A114" t="s">
        <v>220</v>
      </c>
      <c r="C114" s="23">
        <v>0</v>
      </c>
    </row>
    <row r="115" spans="1:3" x14ac:dyDescent="0.25">
      <c r="B115" t="s">
        <v>214</v>
      </c>
      <c r="C115" s="6"/>
    </row>
    <row r="116" spans="1:3" x14ac:dyDescent="0.25">
      <c r="B116" t="s">
        <v>40</v>
      </c>
      <c r="C116" s="6"/>
    </row>
    <row r="117" spans="1:3" x14ac:dyDescent="0.25">
      <c r="B117" t="s">
        <v>41</v>
      </c>
      <c r="C117" s="6"/>
    </row>
    <row r="118" spans="1:3" x14ac:dyDescent="0.25">
      <c r="B118" t="s">
        <v>42</v>
      </c>
    </row>
    <row r="119" spans="1:3" x14ac:dyDescent="0.25">
      <c r="B119" t="s">
        <v>43</v>
      </c>
    </row>
    <row r="120" spans="1:3" ht="15.75" thickBot="1" x14ac:dyDescent="0.3">
      <c r="B120" s="7"/>
      <c r="C120" s="6"/>
    </row>
    <row r="121" spans="1:3" ht="15.75" thickBot="1" x14ac:dyDescent="0.3">
      <c r="A121" t="s">
        <v>38</v>
      </c>
      <c r="C121" s="23">
        <v>0</v>
      </c>
    </row>
    <row r="122" spans="1:3" x14ac:dyDescent="0.25">
      <c r="B122" t="s">
        <v>17</v>
      </c>
      <c r="C122" s="6"/>
    </row>
    <row r="123" spans="1:3" x14ac:dyDescent="0.25">
      <c r="B123" t="s">
        <v>37</v>
      </c>
      <c r="C123" s="6"/>
    </row>
    <row r="124" spans="1:3" ht="15.75" thickBot="1" x14ac:dyDescent="0.3">
      <c r="C124" s="6"/>
    </row>
    <row r="125" spans="1:3" ht="15.75" thickBot="1" x14ac:dyDescent="0.3">
      <c r="A125" t="s">
        <v>296</v>
      </c>
      <c r="C125" s="23">
        <v>0</v>
      </c>
    </row>
    <row r="126" spans="1:3" x14ac:dyDescent="0.25">
      <c r="B126" s="7" t="s">
        <v>39</v>
      </c>
      <c r="C126" s="6"/>
    </row>
    <row r="127" spans="1:3" x14ac:dyDescent="0.25">
      <c r="B127" t="s">
        <v>297</v>
      </c>
      <c r="C127" s="6"/>
    </row>
    <row r="128" spans="1:3" ht="15.75" thickBot="1" x14ac:dyDescent="0.3">
      <c r="C128" s="6"/>
    </row>
    <row r="129" spans="1:3" ht="15.75" thickBot="1" x14ac:dyDescent="0.3">
      <c r="A129" t="s">
        <v>298</v>
      </c>
      <c r="C129" s="23">
        <v>0</v>
      </c>
    </row>
    <row r="130" spans="1:3" x14ac:dyDescent="0.25">
      <c r="B130" t="s">
        <v>295</v>
      </c>
      <c r="C130" s="6"/>
    </row>
    <row r="131" spans="1:3" x14ac:dyDescent="0.25">
      <c r="B131" t="s">
        <v>294</v>
      </c>
      <c r="C131" s="6"/>
    </row>
    <row r="132" spans="1:3" x14ac:dyDescent="0.25">
      <c r="B132" t="s">
        <v>293</v>
      </c>
      <c r="C132" s="6"/>
    </row>
    <row r="133" spans="1:3" x14ac:dyDescent="0.25">
      <c r="C133" s="6"/>
    </row>
    <row r="134" spans="1:3" x14ac:dyDescent="0.25">
      <c r="A134" s="2" t="s">
        <v>46</v>
      </c>
    </row>
    <row r="135" spans="1:3" ht="15.75" thickBot="1" x14ac:dyDescent="0.3"/>
    <row r="136" spans="1:3" ht="15.75" thickBot="1" x14ac:dyDescent="0.3">
      <c r="A136" t="s">
        <v>210</v>
      </c>
      <c r="C136" s="23">
        <v>0</v>
      </c>
    </row>
    <row r="137" spans="1:3" x14ac:dyDescent="0.25">
      <c r="B137" t="s">
        <v>47</v>
      </c>
    </row>
    <row r="138" spans="1:3" x14ac:dyDescent="0.25">
      <c r="B138" t="s">
        <v>275</v>
      </c>
    </row>
    <row r="139" spans="1:3" x14ac:dyDescent="0.25">
      <c r="B139" t="s">
        <v>276</v>
      </c>
    </row>
    <row r="140" spans="1:3" ht="15.75" thickBot="1" x14ac:dyDescent="0.3"/>
    <row r="141" spans="1:3" ht="15.75" thickBot="1" x14ac:dyDescent="0.3">
      <c r="A141" t="s">
        <v>300</v>
      </c>
      <c r="C141" s="23">
        <v>0</v>
      </c>
    </row>
    <row r="142" spans="1:3" x14ac:dyDescent="0.25">
      <c r="B142" t="s">
        <v>17</v>
      </c>
    </row>
    <row r="143" spans="1:3" x14ac:dyDescent="0.25">
      <c r="B143" t="s">
        <v>37</v>
      </c>
    </row>
    <row r="144" spans="1:3" ht="15.75" thickBot="1" x14ac:dyDescent="0.3"/>
    <row r="145" spans="1:3" ht="15.75" thickBot="1" x14ac:dyDescent="0.3">
      <c r="A145" t="s">
        <v>221</v>
      </c>
      <c r="C145" s="23">
        <v>0</v>
      </c>
    </row>
    <row r="146" spans="1:3" x14ac:dyDescent="0.25">
      <c r="B146" s="7" t="s">
        <v>270</v>
      </c>
      <c r="C146" s="6"/>
    </row>
    <row r="147" spans="1:3" x14ac:dyDescent="0.25">
      <c r="B147" t="s">
        <v>271</v>
      </c>
      <c r="C147" s="6"/>
    </row>
    <row r="149" spans="1:3" x14ac:dyDescent="0.25">
      <c r="B149" s="9"/>
    </row>
    <row r="150" spans="1:3" x14ac:dyDescent="0.25">
      <c r="B150" s="9"/>
    </row>
    <row r="151" spans="1:3" x14ac:dyDescent="0.25">
      <c r="B151" s="9"/>
    </row>
    <row r="152" spans="1:3" x14ac:dyDescent="0.25">
      <c r="B152" s="9"/>
    </row>
    <row r="153" spans="1:3" x14ac:dyDescent="0.25">
      <c r="B153" s="9"/>
    </row>
    <row r="154" spans="1:3" x14ac:dyDescent="0.25">
      <c r="B154" s="9"/>
    </row>
    <row r="155" spans="1:3" x14ac:dyDescent="0.25">
      <c r="B155" s="9"/>
    </row>
    <row r="156" spans="1:3" x14ac:dyDescent="0.25">
      <c r="B156" s="9"/>
    </row>
    <row r="157" spans="1:3" x14ac:dyDescent="0.25">
      <c r="B157" s="9"/>
    </row>
    <row r="158" spans="1:3" x14ac:dyDescent="0.25">
      <c r="B158" s="9"/>
    </row>
    <row r="159" spans="1:3" x14ac:dyDescent="0.25">
      <c r="B159" s="9"/>
    </row>
    <row r="160" spans="1:3" x14ac:dyDescent="0.25">
      <c r="B160" s="9"/>
    </row>
    <row r="161" spans="2:2" x14ac:dyDescent="0.25">
      <c r="B161" s="9"/>
    </row>
    <row r="162" spans="2:2" x14ac:dyDescent="0.25">
      <c r="B162" s="9"/>
    </row>
    <row r="163" spans="2:2" x14ac:dyDescent="0.25">
      <c r="B163" s="9"/>
    </row>
    <row r="164" spans="2:2" x14ac:dyDescent="0.25">
      <c r="B164" s="9"/>
    </row>
    <row r="165" spans="2:2" x14ac:dyDescent="0.25">
      <c r="B165" s="9"/>
    </row>
    <row r="166" spans="2:2" x14ac:dyDescent="0.25">
      <c r="B166" s="9"/>
    </row>
    <row r="167" spans="2:2" x14ac:dyDescent="0.25">
      <c r="B167" s="9"/>
    </row>
    <row r="168" spans="2:2" x14ac:dyDescent="0.25">
      <c r="B168" s="9"/>
    </row>
    <row r="169" spans="2:2" x14ac:dyDescent="0.25">
      <c r="B169" s="9"/>
    </row>
    <row r="170" spans="2:2" x14ac:dyDescent="0.25">
      <c r="B170" s="9"/>
    </row>
    <row r="171" spans="2:2" x14ac:dyDescent="0.25">
      <c r="B171" s="9"/>
    </row>
    <row r="172" spans="2:2" x14ac:dyDescent="0.25">
      <c r="B172" s="9"/>
    </row>
    <row r="173" spans="2:2" x14ac:dyDescent="0.25">
      <c r="B173" s="9"/>
    </row>
    <row r="174" spans="2:2" x14ac:dyDescent="0.25">
      <c r="B174" s="9"/>
    </row>
    <row r="175" spans="2:2" x14ac:dyDescent="0.25">
      <c r="B175" s="9"/>
    </row>
    <row r="176" spans="2:2" x14ac:dyDescent="0.25">
      <c r="B176" s="9"/>
    </row>
    <row r="177" spans="2:2" x14ac:dyDescent="0.25">
      <c r="B177" s="9"/>
    </row>
    <row r="178" spans="2:2" x14ac:dyDescent="0.25">
      <c r="B178" s="9"/>
    </row>
    <row r="179" spans="2:2" x14ac:dyDescent="0.25">
      <c r="B179" s="9"/>
    </row>
    <row r="180" spans="2:2" x14ac:dyDescent="0.25">
      <c r="B180" s="9"/>
    </row>
    <row r="181" spans="2:2" x14ac:dyDescent="0.25">
      <c r="B181" s="9"/>
    </row>
    <row r="182" spans="2:2" x14ac:dyDescent="0.25">
      <c r="B182" s="9"/>
    </row>
    <row r="183" spans="2:2" x14ac:dyDescent="0.25">
      <c r="B183" s="9"/>
    </row>
    <row r="184" spans="2:2" x14ac:dyDescent="0.25">
      <c r="B184" s="9"/>
    </row>
    <row r="185" spans="2:2" x14ac:dyDescent="0.25">
      <c r="B185" s="9"/>
    </row>
    <row r="186" spans="2:2" x14ac:dyDescent="0.25">
      <c r="B186" s="9"/>
    </row>
    <row r="187" spans="2:2" x14ac:dyDescent="0.25">
      <c r="B187" s="9"/>
    </row>
    <row r="188" spans="2:2" x14ac:dyDescent="0.25">
      <c r="B188" s="9"/>
    </row>
    <row r="189" spans="2:2" x14ac:dyDescent="0.25">
      <c r="B189" s="9"/>
    </row>
    <row r="190" spans="2:2" x14ac:dyDescent="0.25">
      <c r="B190" s="9"/>
    </row>
    <row r="191" spans="2:2" x14ac:dyDescent="0.25">
      <c r="B191" s="9"/>
    </row>
    <row r="192" spans="2:2" x14ac:dyDescent="0.25">
      <c r="B192" s="9"/>
    </row>
    <row r="193" spans="1:3" x14ac:dyDescent="0.25">
      <c r="B193" s="9"/>
    </row>
    <row r="194" spans="1:3" x14ac:dyDescent="0.25">
      <c r="B194" s="9"/>
    </row>
    <row r="195" spans="1:3" x14ac:dyDescent="0.25">
      <c r="B195" s="9"/>
    </row>
    <row r="196" spans="1:3" x14ac:dyDescent="0.25">
      <c r="B196" s="9"/>
    </row>
    <row r="197" spans="1:3" x14ac:dyDescent="0.25">
      <c r="B197" s="9"/>
    </row>
    <row r="198" spans="1:3" x14ac:dyDescent="0.25">
      <c r="B198" s="9"/>
    </row>
    <row r="199" spans="1:3" x14ac:dyDescent="0.25">
      <c r="B199" s="9"/>
    </row>
    <row r="200" spans="1:3" x14ac:dyDescent="0.25">
      <c r="B200" s="9"/>
    </row>
    <row r="201" spans="1:3" ht="15.75" thickBot="1" x14ac:dyDescent="0.3">
      <c r="B201" s="9"/>
    </row>
    <row r="202" spans="1:3" ht="15.75" thickBot="1" x14ac:dyDescent="0.3">
      <c r="A202" t="s">
        <v>250</v>
      </c>
      <c r="B202" s="9"/>
      <c r="C202" s="24">
        <v>0</v>
      </c>
    </row>
    <row r="203" spans="1:3" x14ac:dyDescent="0.25">
      <c r="B203" s="9" t="s">
        <v>222</v>
      </c>
    </row>
    <row r="204" spans="1:3" x14ac:dyDescent="0.25">
      <c r="B204" s="9" t="s">
        <v>223</v>
      </c>
    </row>
    <row r="205" spans="1:3" ht="15.75" thickBot="1" x14ac:dyDescent="0.3">
      <c r="B205" s="9"/>
    </row>
    <row r="206" spans="1:3" ht="15.75" thickBot="1" x14ac:dyDescent="0.3">
      <c r="A206" t="s">
        <v>224</v>
      </c>
      <c r="B206" s="9"/>
      <c r="C206" s="24">
        <v>0</v>
      </c>
    </row>
    <row r="207" spans="1:3" ht="15.75" thickBot="1" x14ac:dyDescent="0.3">
      <c r="B207" s="9"/>
    </row>
    <row r="208" spans="1:3" ht="15.75" thickBot="1" x14ac:dyDescent="0.3">
      <c r="A208" t="s">
        <v>251</v>
      </c>
      <c r="B208" s="9"/>
      <c r="C208" s="24">
        <v>40</v>
      </c>
    </row>
    <row r="209" spans="1:5" x14ac:dyDescent="0.25">
      <c r="B209" s="9"/>
    </row>
    <row r="210" spans="1:5" x14ac:dyDescent="0.25">
      <c r="A210" t="s">
        <v>228</v>
      </c>
    </row>
    <row r="212" spans="1:5" ht="15.75" thickBot="1" x14ac:dyDescent="0.3">
      <c r="A212" t="s">
        <v>299</v>
      </c>
    </row>
    <row r="213" spans="1:5" ht="15.75" thickBot="1" x14ac:dyDescent="0.3">
      <c r="B213" s="10" t="s">
        <v>66</v>
      </c>
      <c r="C213" s="35">
        <v>0</v>
      </c>
      <c r="D213" s="29" t="str">
        <f>IF(C213&gt;C206, "WARNING", "SAFE")</f>
        <v>SAFE</v>
      </c>
      <c r="E213" s="26" t="str">
        <f>IF(D213="SAFE", "3", "1")</f>
        <v>3</v>
      </c>
    </row>
    <row r="214" spans="1:5" ht="15.75" thickBot="1" x14ac:dyDescent="0.3">
      <c r="B214" s="10" t="s">
        <v>67</v>
      </c>
      <c r="C214" s="35">
        <v>0</v>
      </c>
      <c r="D214" s="29" t="str">
        <f>IF(C214&gt;C206, "WARNING", "SAFE")</f>
        <v>SAFE</v>
      </c>
      <c r="E214" s="26" t="str">
        <f t="shared" ref="E214:E222" si="0">IF(D214="SAFE", "3", "1")</f>
        <v>3</v>
      </c>
    </row>
    <row r="215" spans="1:5" ht="15.75" thickBot="1" x14ac:dyDescent="0.3">
      <c r="B215" s="10" t="s">
        <v>68</v>
      </c>
      <c r="C215" s="35">
        <v>0</v>
      </c>
      <c r="D215" s="29" t="str">
        <f>IF(C215&gt;C206, "WARNING", "SAFE")</f>
        <v>SAFE</v>
      </c>
      <c r="E215" s="26" t="str">
        <f t="shared" si="0"/>
        <v>3</v>
      </c>
    </row>
    <row r="216" spans="1:5" ht="15.75" thickBot="1" x14ac:dyDescent="0.3">
      <c r="B216" s="10" t="s">
        <v>69</v>
      </c>
      <c r="C216" s="35">
        <v>0</v>
      </c>
      <c r="D216" s="29" t="str">
        <f>IF(C216&gt;C206, "WARNING", "SAFE")</f>
        <v>SAFE</v>
      </c>
      <c r="E216" s="26" t="str">
        <f t="shared" si="0"/>
        <v>3</v>
      </c>
    </row>
    <row r="217" spans="1:5" ht="15.75" thickBot="1" x14ac:dyDescent="0.3">
      <c r="B217" s="10" t="s">
        <v>70</v>
      </c>
      <c r="C217" s="35">
        <v>0</v>
      </c>
      <c r="D217" s="29" t="str">
        <f>IF(C217&gt;C206, "WARNING", "SAFE")</f>
        <v>SAFE</v>
      </c>
      <c r="E217" s="26" t="str">
        <f t="shared" si="0"/>
        <v>3</v>
      </c>
    </row>
    <row r="218" spans="1:5" ht="15.75" thickBot="1" x14ac:dyDescent="0.3">
      <c r="B218" s="10" t="s">
        <v>71</v>
      </c>
      <c r="C218" s="35">
        <v>0</v>
      </c>
      <c r="D218" s="29" t="str">
        <f>IF(C218&gt;C206, "WARNING", "SAFE")</f>
        <v>SAFE</v>
      </c>
      <c r="E218" s="26" t="str">
        <f t="shared" si="0"/>
        <v>3</v>
      </c>
    </row>
    <row r="219" spans="1:5" ht="15.75" thickBot="1" x14ac:dyDescent="0.3">
      <c r="B219" s="10" t="s">
        <v>72</v>
      </c>
      <c r="C219" s="35">
        <v>0</v>
      </c>
      <c r="D219" s="29" t="str">
        <f>IF(C219&gt;C206, "WARNING", "SAFE")</f>
        <v>SAFE</v>
      </c>
      <c r="E219" s="26" t="str">
        <f t="shared" si="0"/>
        <v>3</v>
      </c>
    </row>
    <row r="220" spans="1:5" ht="15.75" thickBot="1" x14ac:dyDescent="0.3">
      <c r="B220" s="10" t="s">
        <v>73</v>
      </c>
      <c r="C220" s="35">
        <v>0</v>
      </c>
      <c r="D220" s="29" t="str">
        <f>IF(C220&gt;C206, "WARNING", "SAFE")</f>
        <v>SAFE</v>
      </c>
      <c r="E220" s="26" t="str">
        <f t="shared" si="0"/>
        <v>3</v>
      </c>
    </row>
    <row r="221" spans="1:5" ht="15.75" thickBot="1" x14ac:dyDescent="0.3">
      <c r="B221" s="10" t="s">
        <v>74</v>
      </c>
      <c r="C221" s="35">
        <v>0</v>
      </c>
      <c r="D221" s="29" t="str">
        <f>IF(C221&gt;C206, "WARNING", "SAFE")</f>
        <v>SAFE</v>
      </c>
      <c r="E221" s="26" t="str">
        <f t="shared" si="0"/>
        <v>3</v>
      </c>
    </row>
    <row r="222" spans="1:5" ht="15.75" thickBot="1" x14ac:dyDescent="0.3">
      <c r="B222" s="10" t="s">
        <v>75</v>
      </c>
      <c r="C222" s="35">
        <v>0</v>
      </c>
      <c r="D222" s="29" t="str">
        <f>IF(C222&gt;C206, "WARNING", "SAFE")</f>
        <v>SAFE</v>
      </c>
      <c r="E222" s="26" t="str">
        <f t="shared" si="0"/>
        <v>3</v>
      </c>
    </row>
    <row r="224" spans="1:5" ht="15.75" thickBot="1" x14ac:dyDescent="0.3">
      <c r="A224" t="s">
        <v>302</v>
      </c>
    </row>
    <row r="225" spans="1:5" ht="15.75" thickBot="1" x14ac:dyDescent="0.3">
      <c r="B225" s="10" t="s">
        <v>66</v>
      </c>
      <c r="C225" s="35">
        <v>0</v>
      </c>
      <c r="D225" s="30" t="str">
        <f>IF(C225=0, "NA", IF(C225&gt;=($C$208*1.15),"UNSAFE",IF(C225&gt;=($C$208-1),"GOOD", IF(C225&gt;=($C$208-4),"ADD INFILL","UNSAFE"))))</f>
        <v>NA</v>
      </c>
      <c r="E225" s="26" t="str">
        <f>IF(D225="GOOD", "3", IF(D225="ADD INFILL", "0", IF(D225="NA", "0", IF(D225="UNSAFE", "-3"))))</f>
        <v>0</v>
      </c>
    </row>
    <row r="226" spans="1:5" ht="15.75" thickBot="1" x14ac:dyDescent="0.3">
      <c r="B226" s="10" t="s">
        <v>67</v>
      </c>
      <c r="C226" s="35">
        <v>0</v>
      </c>
      <c r="D226" s="30" t="str">
        <f t="shared" ref="D226:D234" si="1">IF(C226=0, "NA", IF(C226&gt;=($C$208*1.15),"UNSAFE",IF(C226&gt;=($C$208-1),"GOOD", IF(C226&gt;=($C$208-4),"ADD INFILL","UNSAFE"))))</f>
        <v>NA</v>
      </c>
      <c r="E226" s="26" t="str">
        <f t="shared" ref="E226:E234" si="2">IF(D226="GOOD", "3", IF(D226="ADD INFILL", "0", IF(D226="NA", "0", IF(D226="UNSAFE", "-3"))))</f>
        <v>0</v>
      </c>
    </row>
    <row r="227" spans="1:5" ht="15.75" thickBot="1" x14ac:dyDescent="0.3">
      <c r="B227" s="10" t="s">
        <v>68</v>
      </c>
      <c r="C227" s="35">
        <v>0</v>
      </c>
      <c r="D227" s="30" t="str">
        <f t="shared" si="1"/>
        <v>NA</v>
      </c>
      <c r="E227" s="26" t="str">
        <f t="shared" si="2"/>
        <v>0</v>
      </c>
    </row>
    <row r="228" spans="1:5" ht="15.75" thickBot="1" x14ac:dyDescent="0.3">
      <c r="B228" s="10" t="s">
        <v>69</v>
      </c>
      <c r="C228" s="35">
        <v>0</v>
      </c>
      <c r="D228" s="30" t="str">
        <f t="shared" si="1"/>
        <v>NA</v>
      </c>
      <c r="E228" s="26" t="str">
        <f t="shared" si="2"/>
        <v>0</v>
      </c>
    </row>
    <row r="229" spans="1:5" ht="15.75" thickBot="1" x14ac:dyDescent="0.3">
      <c r="B229" s="10" t="s">
        <v>70</v>
      </c>
      <c r="C229" s="35">
        <v>0</v>
      </c>
      <c r="D229" s="30" t="str">
        <f t="shared" si="1"/>
        <v>NA</v>
      </c>
      <c r="E229" s="26" t="str">
        <f t="shared" si="2"/>
        <v>0</v>
      </c>
    </row>
    <row r="230" spans="1:5" ht="15.75" thickBot="1" x14ac:dyDescent="0.3">
      <c r="B230" s="10" t="s">
        <v>71</v>
      </c>
      <c r="C230" s="35">
        <v>0</v>
      </c>
      <c r="D230" s="30" t="str">
        <f t="shared" si="1"/>
        <v>NA</v>
      </c>
      <c r="E230" s="26" t="str">
        <f t="shared" si="2"/>
        <v>0</v>
      </c>
    </row>
    <row r="231" spans="1:5" ht="15.75" thickBot="1" x14ac:dyDescent="0.3">
      <c r="B231" s="10" t="s">
        <v>72</v>
      </c>
      <c r="C231" s="35">
        <v>0</v>
      </c>
      <c r="D231" s="30" t="str">
        <f t="shared" si="1"/>
        <v>NA</v>
      </c>
      <c r="E231" s="26" t="str">
        <f t="shared" si="2"/>
        <v>0</v>
      </c>
    </row>
    <row r="232" spans="1:5" ht="15.75" thickBot="1" x14ac:dyDescent="0.3">
      <c r="B232" s="10" t="s">
        <v>73</v>
      </c>
      <c r="C232" s="35">
        <v>0</v>
      </c>
      <c r="D232" s="30" t="str">
        <f t="shared" si="1"/>
        <v>NA</v>
      </c>
      <c r="E232" s="26" t="str">
        <f t="shared" si="2"/>
        <v>0</v>
      </c>
    </row>
    <row r="233" spans="1:5" ht="15.75" thickBot="1" x14ac:dyDescent="0.3">
      <c r="B233" s="10" t="s">
        <v>74</v>
      </c>
      <c r="C233" s="35">
        <v>0</v>
      </c>
      <c r="D233" s="30" t="str">
        <f t="shared" si="1"/>
        <v>NA</v>
      </c>
      <c r="E233" s="26" t="str">
        <f t="shared" si="2"/>
        <v>0</v>
      </c>
    </row>
    <row r="234" spans="1:5" ht="15.75" thickBot="1" x14ac:dyDescent="0.3">
      <c r="B234" s="10" t="s">
        <v>75</v>
      </c>
      <c r="C234" s="35">
        <v>0</v>
      </c>
      <c r="D234" s="30" t="str">
        <f t="shared" si="1"/>
        <v>NA</v>
      </c>
      <c r="E234" s="26" t="str">
        <f t="shared" si="2"/>
        <v>0</v>
      </c>
    </row>
    <row r="235" spans="1:5" ht="15.75" thickBot="1" x14ac:dyDescent="0.3">
      <c r="B235" s="10"/>
      <c r="D235" s="38"/>
    </row>
    <row r="236" spans="1:5" ht="15.75" thickBot="1" x14ac:dyDescent="0.3">
      <c r="A236" t="s">
        <v>229</v>
      </c>
      <c r="B236" s="10"/>
      <c r="C236" s="39">
        <v>0</v>
      </c>
      <c r="D236" s="38"/>
    </row>
    <row r="237" spans="1:5" ht="15.75" thickBot="1" x14ac:dyDescent="0.3">
      <c r="B237" s="10"/>
      <c r="D237" s="38"/>
    </row>
    <row r="238" spans="1:5" ht="15.75" thickBot="1" x14ac:dyDescent="0.3">
      <c r="A238" t="s">
        <v>225</v>
      </c>
      <c r="C238" s="39">
        <v>0</v>
      </c>
    </row>
    <row r="239" spans="1:5" ht="15.75" thickBot="1" x14ac:dyDescent="0.3"/>
    <row r="240" spans="1:5" ht="15.75" thickBot="1" x14ac:dyDescent="0.3">
      <c r="A240" t="s">
        <v>226</v>
      </c>
      <c r="C240" s="39">
        <v>0</v>
      </c>
    </row>
    <row r="241" spans="1:5" ht="15.75" thickBot="1" x14ac:dyDescent="0.3">
      <c r="C241" s="6"/>
    </row>
    <row r="242" spans="1:5" ht="15.75" thickBot="1" x14ac:dyDescent="0.3">
      <c r="A242" t="s">
        <v>227</v>
      </c>
      <c r="C242" s="39">
        <v>0</v>
      </c>
    </row>
    <row r="243" spans="1:5" x14ac:dyDescent="0.25">
      <c r="B243" s="7" t="s">
        <v>216</v>
      </c>
      <c r="C243" s="6"/>
    </row>
    <row r="244" spans="1:5" x14ac:dyDescent="0.25">
      <c r="B244" s="7" t="s">
        <v>217</v>
      </c>
    </row>
    <row r="245" spans="1:5" x14ac:dyDescent="0.25">
      <c r="B245" s="7" t="s">
        <v>218</v>
      </c>
    </row>
    <row r="246" spans="1:5" ht="15.75" thickBot="1" x14ac:dyDescent="0.3">
      <c r="B246" s="7"/>
    </row>
    <row r="247" spans="1:5" ht="15.75" thickBot="1" x14ac:dyDescent="0.3">
      <c r="A247" t="s">
        <v>272</v>
      </c>
      <c r="B247" s="7"/>
      <c r="C247" s="39">
        <v>0</v>
      </c>
    </row>
    <row r="248" spans="1:5" x14ac:dyDescent="0.25">
      <c r="B248" s="7"/>
    </row>
    <row r="249" spans="1:5" ht="15.75" thickBot="1" x14ac:dyDescent="0.3">
      <c r="A249" t="s">
        <v>301</v>
      </c>
      <c r="B249" s="7"/>
    </row>
    <row r="250" spans="1:5" ht="15.75" thickBot="1" x14ac:dyDescent="0.3">
      <c r="B250" s="10" t="s">
        <v>66</v>
      </c>
      <c r="C250" s="35">
        <v>0</v>
      </c>
      <c r="D250" s="30" t="str">
        <f>IF(C250=0, "NA", IF(C250&lt;=105, "GOOD", IF(C250=106-120, "CAUTIOUSLY HIGH", IF(C250&gt;120, "DANGEROUSLY HIGH", "CAUTIOUSLY HIGH"))))</f>
        <v>NA</v>
      </c>
      <c r="E250" s="40" t="str">
        <f>IF(D250="GOOD", "3", IF(D250="CAUTIOUSLY HIGH", "0", IF(D250="NA", "0", IF(D250="DANGEROUSLY HIGH", "-3"))))</f>
        <v>0</v>
      </c>
    </row>
    <row r="251" spans="1:5" ht="15.75" thickBot="1" x14ac:dyDescent="0.3">
      <c r="B251" s="10" t="s">
        <v>67</v>
      </c>
      <c r="C251" s="35">
        <v>0</v>
      </c>
      <c r="D251" s="30" t="str">
        <f t="shared" ref="D251:D259" si="3">IF(C251=0, "NA", IF(C251&lt;=105, "GOOD", IF(C251=106-120, "CAUTIOUSLY HIGH", IF(C251&gt;120, "DANGEROUSLY HIGH", "CAUTIOUSLY HIGH"))))</f>
        <v>NA</v>
      </c>
      <c r="E251" s="40" t="str">
        <f t="shared" ref="E251:E259" si="4">IF(D251="GOOD", "3", IF(D251="CAUTIOUSLY HIGH", "0", IF(D251="NA", "0", IF(D251="DANGEROUSLY HIGH", "-3"))))</f>
        <v>0</v>
      </c>
    </row>
    <row r="252" spans="1:5" ht="15.75" thickBot="1" x14ac:dyDescent="0.3">
      <c r="B252" s="10" t="s">
        <v>68</v>
      </c>
      <c r="C252" s="35">
        <v>0</v>
      </c>
      <c r="D252" s="30" t="str">
        <f t="shared" si="3"/>
        <v>NA</v>
      </c>
      <c r="E252" s="40" t="str">
        <f t="shared" si="4"/>
        <v>0</v>
      </c>
    </row>
    <row r="253" spans="1:5" ht="15.75" thickBot="1" x14ac:dyDescent="0.3">
      <c r="B253" s="10" t="s">
        <v>69</v>
      </c>
      <c r="C253" s="35">
        <v>0</v>
      </c>
      <c r="D253" s="30" t="str">
        <f t="shared" si="3"/>
        <v>NA</v>
      </c>
      <c r="E253" s="40" t="str">
        <f t="shared" si="4"/>
        <v>0</v>
      </c>
    </row>
    <row r="254" spans="1:5" ht="15.75" thickBot="1" x14ac:dyDescent="0.3">
      <c r="B254" s="10" t="s">
        <v>70</v>
      </c>
      <c r="C254" s="35">
        <v>0</v>
      </c>
      <c r="D254" s="30" t="str">
        <f t="shared" si="3"/>
        <v>NA</v>
      </c>
      <c r="E254" s="40" t="str">
        <f t="shared" si="4"/>
        <v>0</v>
      </c>
    </row>
    <row r="255" spans="1:5" ht="15.75" thickBot="1" x14ac:dyDescent="0.3">
      <c r="B255" s="10" t="s">
        <v>71</v>
      </c>
      <c r="C255" s="35">
        <v>0</v>
      </c>
      <c r="D255" s="30" t="str">
        <f t="shared" si="3"/>
        <v>NA</v>
      </c>
      <c r="E255" s="40" t="str">
        <f t="shared" si="4"/>
        <v>0</v>
      </c>
    </row>
    <row r="256" spans="1:5" ht="15.75" thickBot="1" x14ac:dyDescent="0.3">
      <c r="B256" s="10" t="s">
        <v>72</v>
      </c>
      <c r="C256" s="35">
        <v>0</v>
      </c>
      <c r="D256" s="30" t="str">
        <f t="shared" si="3"/>
        <v>NA</v>
      </c>
      <c r="E256" s="40" t="str">
        <f t="shared" si="4"/>
        <v>0</v>
      </c>
    </row>
    <row r="257" spans="1:5" ht="15.75" thickBot="1" x14ac:dyDescent="0.3">
      <c r="B257" s="10" t="s">
        <v>73</v>
      </c>
      <c r="C257" s="35">
        <v>0</v>
      </c>
      <c r="D257" s="30" t="str">
        <f t="shared" si="3"/>
        <v>NA</v>
      </c>
      <c r="E257" s="40" t="str">
        <f t="shared" si="4"/>
        <v>0</v>
      </c>
    </row>
    <row r="258" spans="1:5" ht="15.75" thickBot="1" x14ac:dyDescent="0.3">
      <c r="B258" s="10" t="s">
        <v>74</v>
      </c>
      <c r="C258" s="35">
        <v>0</v>
      </c>
      <c r="D258" s="30" t="str">
        <f t="shared" si="3"/>
        <v>NA</v>
      </c>
      <c r="E258" s="40" t="str">
        <f t="shared" si="4"/>
        <v>0</v>
      </c>
    </row>
    <row r="259" spans="1:5" ht="15.75" thickBot="1" x14ac:dyDescent="0.3">
      <c r="B259" s="10" t="s">
        <v>75</v>
      </c>
      <c r="C259" s="35">
        <v>0</v>
      </c>
      <c r="D259" s="30" t="str">
        <f t="shared" si="3"/>
        <v>NA</v>
      </c>
      <c r="E259" s="40" t="str">
        <f t="shared" si="4"/>
        <v>0</v>
      </c>
    </row>
    <row r="260" spans="1:5" ht="15.75" thickBot="1" x14ac:dyDescent="0.3"/>
    <row r="261" spans="1:5" ht="15.75" thickBot="1" x14ac:dyDescent="0.3">
      <c r="A261" t="s">
        <v>266</v>
      </c>
      <c r="C261" s="23">
        <v>0</v>
      </c>
    </row>
    <row r="262" spans="1:5" x14ac:dyDescent="0.25">
      <c r="B262" s="11" t="s">
        <v>215</v>
      </c>
    </row>
    <row r="263" spans="1:5" x14ac:dyDescent="0.25">
      <c r="B263" s="12" t="s">
        <v>37</v>
      </c>
    </row>
    <row r="264" spans="1:5" ht="15.75" thickBot="1" x14ac:dyDescent="0.3">
      <c r="B264" s="8"/>
    </row>
    <row r="265" spans="1:5" ht="15.75" thickBot="1" x14ac:dyDescent="0.3">
      <c r="A265" t="s">
        <v>267</v>
      </c>
      <c r="C265" s="23">
        <v>0</v>
      </c>
    </row>
    <row r="266" spans="1:5" ht="15.75" thickBot="1" x14ac:dyDescent="0.3"/>
    <row r="267" spans="1:5" x14ac:dyDescent="0.25">
      <c r="B267" s="14" t="s">
        <v>76</v>
      </c>
    </row>
    <row r="268" spans="1:5" x14ac:dyDescent="0.25">
      <c r="B268" s="13"/>
    </row>
    <row r="269" spans="1:5" x14ac:dyDescent="0.25">
      <c r="B269" s="15" t="s">
        <v>77</v>
      </c>
    </row>
    <row r="270" spans="1:5" x14ac:dyDescent="0.25">
      <c r="B270" s="15" t="s">
        <v>78</v>
      </c>
    </row>
    <row r="271" spans="1:5" x14ac:dyDescent="0.25">
      <c r="B271" s="15" t="s">
        <v>79</v>
      </c>
    </row>
    <row r="272" spans="1:5" x14ac:dyDescent="0.25">
      <c r="B272" s="15" t="s">
        <v>80</v>
      </c>
    </row>
    <row r="273" spans="1:3" x14ac:dyDescent="0.25">
      <c r="B273" s="15" t="s">
        <v>81</v>
      </c>
    </row>
    <row r="274" spans="1:3" x14ac:dyDescent="0.25">
      <c r="B274" s="15" t="s">
        <v>82</v>
      </c>
    </row>
    <row r="275" spans="1:3" x14ac:dyDescent="0.25">
      <c r="B275" s="15" t="s">
        <v>83</v>
      </c>
    </row>
    <row r="276" spans="1:3" x14ac:dyDescent="0.25">
      <c r="B276" s="15" t="s">
        <v>277</v>
      </c>
    </row>
    <row r="277" spans="1:3" ht="15.75" thickBot="1" x14ac:dyDescent="0.3">
      <c r="B277" s="16" t="s">
        <v>44</v>
      </c>
    </row>
    <row r="278" spans="1:3" ht="15.75" thickBot="1" x14ac:dyDescent="0.3">
      <c r="B278" s="17"/>
    </row>
    <row r="279" spans="1:3" ht="15.75" thickBot="1" x14ac:dyDescent="0.3">
      <c r="A279" t="s">
        <v>268</v>
      </c>
      <c r="B279" s="17"/>
      <c r="C279" s="23">
        <v>0</v>
      </c>
    </row>
    <row r="280" spans="1:3" x14ac:dyDescent="0.25">
      <c r="B280" s="9" t="s">
        <v>85</v>
      </c>
    </row>
    <row r="281" spans="1:3" x14ac:dyDescent="0.25">
      <c r="B281" s="9" t="s">
        <v>86</v>
      </c>
    </row>
    <row r="282" spans="1:3" x14ac:dyDescent="0.25">
      <c r="B282" s="9" t="s">
        <v>87</v>
      </c>
    </row>
    <row r="283" spans="1:3" x14ac:dyDescent="0.25">
      <c r="B283" s="9" t="s">
        <v>88</v>
      </c>
    </row>
    <row r="284" spans="1:3" x14ac:dyDescent="0.25">
      <c r="B284" s="9" t="s">
        <v>89</v>
      </c>
    </row>
    <row r="285" spans="1:3" ht="15.75" thickBot="1" x14ac:dyDescent="0.3">
      <c r="B285" s="9"/>
    </row>
    <row r="286" spans="1:3" ht="15.75" thickBot="1" x14ac:dyDescent="0.3">
      <c r="A286" t="s">
        <v>269</v>
      </c>
      <c r="B286" s="17"/>
      <c r="C286" s="23">
        <v>0</v>
      </c>
    </row>
    <row r="287" spans="1:3" ht="15.75" thickBot="1" x14ac:dyDescent="0.3">
      <c r="B287" s="9"/>
    </row>
    <row r="288" spans="1:3" x14ac:dyDescent="0.25">
      <c r="B288" s="14" t="s">
        <v>76</v>
      </c>
    </row>
    <row r="289" spans="1:4" x14ac:dyDescent="0.25">
      <c r="B289" s="13"/>
    </row>
    <row r="290" spans="1:4" x14ac:dyDescent="0.25">
      <c r="B290" s="15" t="s">
        <v>77</v>
      </c>
    </row>
    <row r="291" spans="1:4" x14ac:dyDescent="0.25">
      <c r="B291" s="15" t="s">
        <v>78</v>
      </c>
    </row>
    <row r="292" spans="1:4" x14ac:dyDescent="0.25">
      <c r="B292" s="15" t="s">
        <v>79</v>
      </c>
    </row>
    <row r="293" spans="1:4" x14ac:dyDescent="0.25">
      <c r="B293" s="15" t="s">
        <v>80</v>
      </c>
    </row>
    <row r="294" spans="1:4" x14ac:dyDescent="0.25">
      <c r="B294" s="15" t="s">
        <v>81</v>
      </c>
    </row>
    <row r="295" spans="1:4" x14ac:dyDescent="0.25">
      <c r="B295" s="15" t="s">
        <v>82</v>
      </c>
    </row>
    <row r="296" spans="1:4" x14ac:dyDescent="0.25">
      <c r="B296" s="15" t="s">
        <v>83</v>
      </c>
    </row>
    <row r="297" spans="1:4" x14ac:dyDescent="0.25">
      <c r="B297" s="15" t="s">
        <v>277</v>
      </c>
    </row>
    <row r="298" spans="1:4" ht="15.75" thickBot="1" x14ac:dyDescent="0.3">
      <c r="B298" s="16" t="s">
        <v>44</v>
      </c>
    </row>
    <row r="299" spans="1:4" x14ac:dyDescent="0.25">
      <c r="B299" s="9"/>
    </row>
    <row r="300" spans="1:4" x14ac:dyDescent="0.25">
      <c r="B300" s="9"/>
    </row>
    <row r="301" spans="1:4" x14ac:dyDescent="0.25">
      <c r="A301" t="s">
        <v>90</v>
      </c>
      <c r="B301" s="17"/>
    </row>
    <row r="302" spans="1:4" ht="15.75" thickBot="1" x14ac:dyDescent="0.3"/>
    <row r="303" spans="1:4" ht="19.5" thickBot="1" x14ac:dyDescent="0.35">
      <c r="A303" s="2" t="s">
        <v>91</v>
      </c>
      <c r="C303" s="31">
        <f xml:space="preserve"> SUM(C12+C19+C31+C38+C72+C79+C114+C121+C129+C136+C141+C145+E213+E214+E215+E216+E217+E218+E219+E220+E221+E222+E225+E226+E227+E228+E229+E230+E231+E232+E233+E234+E250+E251+E252+E253+E254+E255+E256+E257+E258+E259+C261+C265+C279+C286)</f>
        <v>30</v>
      </c>
      <c r="D303" s="32" t="str">
        <f>IF(C303&lt;33, "1-UNPLAYABLE", IF(C303&lt;65, "2-BELOW AVERAGE", IF(C303&lt;97, "3-AVERAGE", IF(C303&lt;129, "4-ABOVE AVERAGE", "5-EXCELLENT"))))</f>
        <v>1-UNPLAYABLE</v>
      </c>
    </row>
    <row r="304" spans="1:4" ht="15.75" thickBot="1" x14ac:dyDescent="0.3"/>
    <row r="305" spans="1:3" x14ac:dyDescent="0.25">
      <c r="B305" s="14" t="s">
        <v>84</v>
      </c>
    </row>
    <row r="306" spans="1:3" x14ac:dyDescent="0.25">
      <c r="B306" s="13"/>
    </row>
    <row r="307" spans="1:3" x14ac:dyDescent="0.25">
      <c r="B307" s="15" t="s">
        <v>280</v>
      </c>
    </row>
    <row r="308" spans="1:3" x14ac:dyDescent="0.25">
      <c r="B308" s="15" t="s">
        <v>281</v>
      </c>
    </row>
    <row r="309" spans="1:3" x14ac:dyDescent="0.25">
      <c r="B309" s="15" t="s">
        <v>282</v>
      </c>
    </row>
    <row r="310" spans="1:3" x14ac:dyDescent="0.25">
      <c r="B310" s="15" t="s">
        <v>291</v>
      </c>
    </row>
    <row r="311" spans="1:3" ht="15.75" thickBot="1" x14ac:dyDescent="0.3">
      <c r="B311" s="16" t="s">
        <v>290</v>
      </c>
    </row>
    <row r="312" spans="1:3" x14ac:dyDescent="0.25">
      <c r="B312" s="17"/>
    </row>
    <row r="313" spans="1:3" x14ac:dyDescent="0.25">
      <c r="A313" s="2" t="s">
        <v>287</v>
      </c>
      <c r="B313" s="17"/>
    </row>
    <row r="315" spans="1:3" ht="15.75" thickBot="1" x14ac:dyDescent="0.3">
      <c r="A315" s="2" t="s">
        <v>93</v>
      </c>
    </row>
    <row r="316" spans="1:3" ht="15.75" thickBot="1" x14ac:dyDescent="0.3">
      <c r="A316" s="3" t="s">
        <v>104</v>
      </c>
      <c r="C316" s="23">
        <v>0</v>
      </c>
    </row>
    <row r="317" spans="1:3" x14ac:dyDescent="0.25">
      <c r="A317" s="2"/>
      <c r="B317" s="7" t="s">
        <v>96</v>
      </c>
    </row>
    <row r="318" spans="1:3" x14ac:dyDescent="0.25">
      <c r="A318" s="2"/>
      <c r="B318" s="7" t="s">
        <v>97</v>
      </c>
    </row>
    <row r="319" spans="1:3" x14ac:dyDescent="0.25">
      <c r="A319" s="2"/>
      <c r="B319" s="7" t="s">
        <v>98</v>
      </c>
    </row>
    <row r="320" spans="1:3" x14ac:dyDescent="0.25">
      <c r="A320" s="2"/>
      <c r="B320" s="9" t="s">
        <v>99</v>
      </c>
    </row>
    <row r="321" spans="1:3" x14ac:dyDescent="0.25">
      <c r="A321" s="2"/>
      <c r="B321" s="9" t="s">
        <v>100</v>
      </c>
    </row>
    <row r="322" spans="1:3" ht="15.75" thickBot="1" x14ac:dyDescent="0.3">
      <c r="A322" s="2"/>
    </row>
    <row r="323" spans="1:3" ht="15.75" thickBot="1" x14ac:dyDescent="0.3">
      <c r="A323" s="3" t="s">
        <v>279</v>
      </c>
      <c r="C323" s="23">
        <v>0</v>
      </c>
    </row>
    <row r="324" spans="1:3" x14ac:dyDescent="0.25">
      <c r="A324" s="2"/>
      <c r="B324" s="9" t="s">
        <v>17</v>
      </c>
    </row>
    <row r="325" spans="1:3" x14ac:dyDescent="0.25">
      <c r="A325" s="2"/>
      <c r="B325" s="9" t="s">
        <v>37</v>
      </c>
    </row>
    <row r="326" spans="1:3" ht="15.75" thickBot="1" x14ac:dyDescent="0.3">
      <c r="A326" s="2"/>
    </row>
    <row r="327" spans="1:3" ht="15.75" thickBot="1" x14ac:dyDescent="0.3">
      <c r="A327" s="3" t="s">
        <v>105</v>
      </c>
      <c r="C327" s="23">
        <v>0</v>
      </c>
    </row>
    <row r="328" spans="1:3" x14ac:dyDescent="0.25">
      <c r="A328" s="2"/>
      <c r="B328" s="7" t="s">
        <v>101</v>
      </c>
    </row>
    <row r="329" spans="1:3" x14ac:dyDescent="0.25">
      <c r="A329" s="2"/>
      <c r="B329" s="9" t="s">
        <v>102</v>
      </c>
    </row>
    <row r="330" spans="1:3" x14ac:dyDescent="0.25">
      <c r="A330" s="2"/>
      <c r="B330" s="9" t="s">
        <v>103</v>
      </c>
    </row>
    <row r="331" spans="1:3" ht="15.75" thickBot="1" x14ac:dyDescent="0.3">
      <c r="A331" s="2"/>
    </row>
    <row r="332" spans="1:3" ht="15.75" thickBot="1" x14ac:dyDescent="0.3">
      <c r="A332" s="18" t="s">
        <v>278</v>
      </c>
      <c r="C332" s="23">
        <v>0</v>
      </c>
    </row>
    <row r="333" spans="1:3" x14ac:dyDescent="0.25">
      <c r="A333" s="2"/>
      <c r="B333" s="9" t="s">
        <v>231</v>
      </c>
    </row>
    <row r="334" spans="1:3" x14ac:dyDescent="0.25">
      <c r="A334" s="2"/>
      <c r="B334" s="9" t="s">
        <v>230</v>
      </c>
    </row>
    <row r="335" spans="1:3" x14ac:dyDescent="0.25">
      <c r="A335" s="2"/>
      <c r="B335" s="9" t="s">
        <v>232</v>
      </c>
    </row>
    <row r="336" spans="1:3" ht="15.75" thickBot="1" x14ac:dyDescent="0.3">
      <c r="A336" s="2"/>
    </row>
    <row r="337" spans="1:3" ht="15.75" thickBot="1" x14ac:dyDescent="0.3">
      <c r="A337" s="3" t="s">
        <v>106</v>
      </c>
      <c r="C337" s="23">
        <v>0</v>
      </c>
    </row>
    <row r="338" spans="1:3" x14ac:dyDescent="0.25">
      <c r="A338" s="2"/>
      <c r="B338" s="9" t="s">
        <v>107</v>
      </c>
    </row>
    <row r="339" spans="1:3" x14ac:dyDescent="0.25">
      <c r="A339" s="2"/>
      <c r="B339" s="9" t="s">
        <v>108</v>
      </c>
    </row>
    <row r="340" spans="1:3" x14ac:dyDescent="0.25">
      <c r="A340" s="2"/>
      <c r="B340" s="9" t="s">
        <v>109</v>
      </c>
    </row>
    <row r="341" spans="1:3" ht="15.75" thickBot="1" x14ac:dyDescent="0.3">
      <c r="A341" s="2"/>
    </row>
    <row r="342" spans="1:3" ht="15.75" thickBot="1" x14ac:dyDescent="0.3">
      <c r="A342" s="3" t="s">
        <v>110</v>
      </c>
      <c r="C342" s="23">
        <v>0</v>
      </c>
    </row>
    <row r="343" spans="1:3" x14ac:dyDescent="0.25">
      <c r="A343" s="2"/>
      <c r="B343" s="9" t="s">
        <v>111</v>
      </c>
    </row>
    <row r="344" spans="1:3" x14ac:dyDescent="0.25">
      <c r="A344" s="2"/>
      <c r="B344" s="9" t="s">
        <v>112</v>
      </c>
    </row>
    <row r="345" spans="1:3" x14ac:dyDescent="0.25">
      <c r="A345" s="2"/>
      <c r="B345" s="9" t="s">
        <v>113</v>
      </c>
    </row>
    <row r="346" spans="1:3" ht="15.75" thickBot="1" x14ac:dyDescent="0.3">
      <c r="A346" s="2"/>
    </row>
    <row r="347" spans="1:3" ht="15.75" thickBot="1" x14ac:dyDescent="0.3">
      <c r="A347" s="3" t="s">
        <v>114</v>
      </c>
      <c r="C347" s="23">
        <v>0</v>
      </c>
    </row>
    <row r="348" spans="1:3" x14ac:dyDescent="0.25">
      <c r="A348" s="2"/>
      <c r="B348" s="9" t="s">
        <v>17</v>
      </c>
    </row>
    <row r="349" spans="1:3" x14ac:dyDescent="0.25">
      <c r="A349" s="2"/>
      <c r="B349" s="9" t="s">
        <v>37</v>
      </c>
    </row>
    <row r="350" spans="1:3" ht="15.75" thickBot="1" x14ac:dyDescent="0.3">
      <c r="A350" s="2"/>
    </row>
    <row r="351" spans="1:3" ht="15.75" thickBot="1" x14ac:dyDescent="0.3">
      <c r="A351" s="2" t="s">
        <v>92</v>
      </c>
      <c r="C351" s="5">
        <f>SUM(312:343)</f>
        <v>0</v>
      </c>
    </row>
    <row r="352" spans="1:3" ht="15.75" thickBot="1" x14ac:dyDescent="0.3"/>
    <row r="353" spans="1:4" ht="19.5" thickBot="1" x14ac:dyDescent="0.35">
      <c r="A353" s="2" t="s">
        <v>115</v>
      </c>
      <c r="C353" s="31">
        <f>+C303+C351</f>
        <v>30</v>
      </c>
      <c r="D353" s="32" t="str">
        <f>IF(C353&lt;40, "1-UNPLAYABLE", IF(C353&lt;78, "2-BELOW AVERAGE", IF(C353&lt;116, "3-AVERAGE", IF(C353&lt;154, "4-ABOVE AVERAGE", "5-EXCELLENT"))))</f>
        <v>1-UNPLAYABLE</v>
      </c>
    </row>
    <row r="354" spans="1:4" ht="15.75" thickBot="1" x14ac:dyDescent="0.3"/>
    <row r="355" spans="1:4" x14ac:dyDescent="0.25">
      <c r="B355" s="14" t="s">
        <v>94</v>
      </c>
    </row>
    <row r="356" spans="1:4" x14ac:dyDescent="0.25">
      <c r="B356" s="13"/>
    </row>
    <row r="357" spans="1:4" x14ac:dyDescent="0.25">
      <c r="B357" s="15" t="s">
        <v>292</v>
      </c>
    </row>
    <row r="358" spans="1:4" x14ac:dyDescent="0.25">
      <c r="B358" s="15" t="s">
        <v>284</v>
      </c>
    </row>
    <row r="359" spans="1:4" x14ac:dyDescent="0.25">
      <c r="B359" s="15" t="s">
        <v>285</v>
      </c>
    </row>
    <row r="360" spans="1:4" x14ac:dyDescent="0.25">
      <c r="B360" s="15" t="s">
        <v>286</v>
      </c>
    </row>
    <row r="361" spans="1:4" ht="15.75" thickBot="1" x14ac:dyDescent="0.3">
      <c r="B361" s="16" t="s">
        <v>283</v>
      </c>
    </row>
    <row r="362" spans="1:4" x14ac:dyDescent="0.25">
      <c r="B362" s="17"/>
    </row>
    <row r="363" spans="1:4" x14ac:dyDescent="0.25">
      <c r="B363" s="17"/>
    </row>
    <row r="365" spans="1:4" ht="19.5" thickBot="1" x14ac:dyDescent="0.35">
      <c r="A365" s="20" t="s">
        <v>95</v>
      </c>
    </row>
    <row r="366" spans="1:4" ht="15.75" thickBot="1" x14ac:dyDescent="0.3">
      <c r="A366" t="s">
        <v>183</v>
      </c>
      <c r="B366" s="22"/>
      <c r="C366" s="4" t="s">
        <v>211</v>
      </c>
      <c r="D366" s="33" t="s">
        <v>44</v>
      </c>
    </row>
    <row r="367" spans="1:4" ht="15.75" thickBot="1" x14ac:dyDescent="0.3">
      <c r="C367" s="4" t="s">
        <v>184</v>
      </c>
      <c r="D367" s="34"/>
    </row>
    <row r="368" spans="1:4" ht="15.75" thickBot="1" x14ac:dyDescent="0.3"/>
    <row r="369" spans="1:4" ht="15.75" thickBot="1" x14ac:dyDescent="0.3">
      <c r="A369" s="2" t="s">
        <v>188</v>
      </c>
      <c r="C369" s="27">
        <v>0</v>
      </c>
    </row>
    <row r="370" spans="1:4" x14ac:dyDescent="0.25">
      <c r="B370" s="7" t="s">
        <v>185</v>
      </c>
    </row>
    <row r="371" spans="1:4" x14ac:dyDescent="0.25">
      <c r="B371" s="7" t="s">
        <v>186</v>
      </c>
    </row>
    <row r="372" spans="1:4" ht="15.75" thickBot="1" x14ac:dyDescent="0.3"/>
    <row r="373" spans="1:4" ht="15.75" thickBot="1" x14ac:dyDescent="0.3">
      <c r="A373" s="2" t="s">
        <v>187</v>
      </c>
      <c r="C373" s="27">
        <v>0</v>
      </c>
    </row>
    <row r="374" spans="1:4" x14ac:dyDescent="0.25">
      <c r="B374" s="7" t="s">
        <v>189</v>
      </c>
    </row>
    <row r="375" spans="1:4" x14ac:dyDescent="0.25">
      <c r="B375" s="9" t="s">
        <v>190</v>
      </c>
    </row>
    <row r="376" spans="1:4" x14ac:dyDescent="0.25">
      <c r="B376" s="9" t="s">
        <v>191</v>
      </c>
    </row>
    <row r="377" spans="1:4" x14ac:dyDescent="0.25">
      <c r="B377" s="9" t="s">
        <v>192</v>
      </c>
    </row>
    <row r="378" spans="1:4" x14ac:dyDescent="0.25">
      <c r="B378" s="9" t="s">
        <v>193</v>
      </c>
    </row>
    <row r="380" spans="1:4" ht="15.75" thickBot="1" x14ac:dyDescent="0.3">
      <c r="A380" s="2" t="s">
        <v>194</v>
      </c>
    </row>
    <row r="381" spans="1:4" x14ac:dyDescent="0.25">
      <c r="A381" s="41"/>
      <c r="B381" s="42"/>
      <c r="C381" s="42"/>
      <c r="D381" s="43"/>
    </row>
    <row r="382" spans="1:4" x14ac:dyDescent="0.25">
      <c r="A382" s="44"/>
      <c r="B382" s="45"/>
      <c r="C382" s="45"/>
      <c r="D382" s="46"/>
    </row>
    <row r="383" spans="1:4" ht="15.75" thickBot="1" x14ac:dyDescent="0.3">
      <c r="A383" s="47"/>
      <c r="B383" s="48"/>
      <c r="C383" s="48"/>
      <c r="D383" s="49"/>
    </row>
    <row r="385" spans="1:4" x14ac:dyDescent="0.25">
      <c r="A385" s="2" t="s">
        <v>195</v>
      </c>
    </row>
    <row r="388" spans="1:4" ht="15.75" thickBot="1" x14ac:dyDescent="0.3"/>
    <row r="389" spans="1:4" ht="15.75" thickBot="1" x14ac:dyDescent="0.3">
      <c r="A389" s="4" t="s">
        <v>196</v>
      </c>
      <c r="B389" s="27"/>
      <c r="C389" t="s">
        <v>197</v>
      </c>
    </row>
    <row r="391" spans="1:4" ht="15.75" thickBot="1" x14ac:dyDescent="0.3">
      <c r="A391" s="2" t="s">
        <v>205</v>
      </c>
    </row>
    <row r="392" spans="1:4" ht="15.75" thickBot="1" x14ac:dyDescent="0.3">
      <c r="A392" s="4" t="s">
        <v>198</v>
      </c>
      <c r="B392" s="9" t="s">
        <v>199</v>
      </c>
      <c r="C392" s="27">
        <v>0</v>
      </c>
    </row>
    <row r="393" spans="1:4" x14ac:dyDescent="0.25">
      <c r="B393" s="9" t="s">
        <v>200</v>
      </c>
    </row>
    <row r="394" spans="1:4" ht="15.75" thickBot="1" x14ac:dyDescent="0.3">
      <c r="B394" s="9" t="s">
        <v>201</v>
      </c>
    </row>
    <row r="395" spans="1:4" ht="15.75" thickBot="1" x14ac:dyDescent="0.3">
      <c r="A395" s="4" t="s">
        <v>202</v>
      </c>
      <c r="B395" s="9" t="s">
        <v>203</v>
      </c>
      <c r="C395" s="27">
        <v>0</v>
      </c>
    </row>
    <row r="396" spans="1:4" x14ac:dyDescent="0.25">
      <c r="B396" s="9" t="s">
        <v>200</v>
      </c>
    </row>
    <row r="397" spans="1:4" x14ac:dyDescent="0.25">
      <c r="B397" s="9" t="s">
        <v>204</v>
      </c>
    </row>
    <row r="399" spans="1:4" ht="15.75" thickBot="1" x14ac:dyDescent="0.3">
      <c r="A399" s="2" t="s">
        <v>206</v>
      </c>
    </row>
    <row r="400" spans="1:4" x14ac:dyDescent="0.25">
      <c r="A400" s="41"/>
      <c r="B400" s="42"/>
      <c r="C400" s="42"/>
      <c r="D400" s="43"/>
    </row>
    <row r="401" spans="1:4" x14ac:dyDescent="0.25">
      <c r="A401" s="44"/>
      <c r="B401" s="45"/>
      <c r="C401" s="45"/>
      <c r="D401" s="46"/>
    </row>
    <row r="402" spans="1:4" ht="15.75" thickBot="1" x14ac:dyDescent="0.3">
      <c r="A402" s="47"/>
      <c r="B402" s="48"/>
      <c r="C402" s="48"/>
      <c r="D402" s="49"/>
    </row>
    <row r="404" spans="1:4" ht="15.75" thickBot="1" x14ac:dyDescent="0.3">
      <c r="A404" t="s">
        <v>207</v>
      </c>
    </row>
    <row r="405" spans="1:4" ht="15.75" thickBot="1" x14ac:dyDescent="0.3">
      <c r="B405" s="27"/>
    </row>
  </sheetData>
  <sheetProtection algorithmName="SHA-512" hashValue="C5bXH3Fb2ARrECMiW7ozsLSRTllI/K1ebj8CplhaMD71QTTaBp5RsqvtoSPl7iYtU6VVD/qiO1SSYIs+mfPRLg==" saltValue="Zu/zo6Y9hZFqUfeZW+TncA==" spinCount="100000" sheet="1" objects="1" scenarios="1"/>
  <mergeCells count="3">
    <mergeCell ref="A381:D383"/>
    <mergeCell ref="A400:D402"/>
    <mergeCell ref="A99:C99"/>
  </mergeCells>
  <dataValidations count="13">
    <dataValidation type="list" allowBlank="1" showInputMessage="1" showErrorMessage="1" sqref="C316 C114 C5 C12 C24 C31 C72 C79 C279" xr:uid="{4971F952-7CE1-4241-8541-A4C3671F9EE1}">
      <formula1>"0,1,2,3,4,5"</formula1>
    </dataValidation>
    <dataValidation type="list" allowBlank="1" showInputMessage="1" showErrorMessage="1" sqref="C342 C19 C129 C136 C327 C332 C337" xr:uid="{964172CB-F552-4B3B-9E2A-1342FE298B82}">
      <formula1>"0,1,3,5"</formula1>
    </dataValidation>
    <dataValidation type="list" allowBlank="1" showInputMessage="1" showErrorMessage="1" sqref="C38" xr:uid="{8962355A-4F24-485B-B750-1A576AB3A29C}">
      <formula1>"0.1"</formula1>
    </dataValidation>
    <dataValidation type="list" allowBlank="1" showInputMessage="1" showErrorMessage="1" sqref="C48 C52 C58 C64 C68 C202" xr:uid="{69802730-06C7-485A-B4FC-7868C7981506}">
      <formula1>"0,1"</formula1>
    </dataValidation>
    <dataValidation type="list" allowBlank="1" showInputMessage="1" showErrorMessage="1" sqref="C89" xr:uid="{E9D3FF53-2E35-408A-847B-C9C8D19190BA}">
      <formula1>"0,1,2,3,4,5,6,7"</formula1>
    </dataValidation>
    <dataValidation type="list" allowBlank="1" showInputMessage="1" showErrorMessage="1" sqref="C110" xr:uid="{582F1A9F-B2AC-41AA-B4E8-7F851D11AA86}">
      <formula1>"0,-3"</formula1>
    </dataValidation>
    <dataValidation type="list" allowBlank="1" showInputMessage="1" showErrorMessage="1" sqref="C121 C141 C261 C323 C347" xr:uid="{48DA2627-5911-4038-8816-60F03F338D33}">
      <formula1>"0,3"</formula1>
    </dataValidation>
    <dataValidation type="list" allowBlank="1" showInputMessage="1" showErrorMessage="1" sqref="C145" xr:uid="{1E5777F0-28A0-4850-BB89-46E58C55AD6F}">
      <formula1>"0,-5,5"</formula1>
    </dataValidation>
    <dataValidation type="list" allowBlank="1" showInputMessage="1" showErrorMessage="1" sqref="C395 C242 C392" xr:uid="{9D566696-43C0-47E6-9FF4-9EE783327B66}">
      <formula1>"0,1,2,3"</formula1>
    </dataValidation>
    <dataValidation type="list" allowBlank="1" showInputMessage="1" showErrorMessage="1" sqref="C286 C265" xr:uid="{ADB4ED4F-B62D-4295-BAA4-F4F95E18535D}">
      <formula1>"5,4.5,4,3.5,3,2.5,2,1,0"</formula1>
    </dataValidation>
    <dataValidation type="list" allowBlank="1" showInputMessage="1" showErrorMessage="1" sqref="C369" xr:uid="{24351448-D8AC-4141-9865-AE162BEE5FF5}">
      <formula1>"0,1,2"</formula1>
    </dataValidation>
    <dataValidation type="list" allowBlank="1" showInputMessage="1" showErrorMessage="1" sqref="C373" xr:uid="{B1816472-4B1B-4441-8EFE-7669E55109B1}">
      <formula1>"5,4,3,2,1,0"</formula1>
    </dataValidation>
    <dataValidation type="list" allowBlank="1" showInputMessage="1" showErrorMessage="1" sqref="C125" xr:uid="{4528E9A5-825A-4D02-B604-0DC959D993F0}">
      <formula1>"0,-3,3"</formula1>
    </dataValidation>
  </dataValidations>
  <pageMargins left="0.7" right="0.7" top="0.75" bottom="0.75" header="0.3" footer="0.3"/>
  <pageSetup scale="78" fitToHeight="0" orientation="portrait" r:id="rId1"/>
  <rowBreaks count="8" manualBreakCount="8">
    <brk id="56" max="3" man="1"/>
    <brk id="100" max="3" man="1"/>
    <brk id="147" max="3" man="1"/>
    <brk id="200" max="3" man="1"/>
    <brk id="247" max="3" man="1"/>
    <brk id="299" max="3" man="1"/>
    <brk id="350" max="3" man="1"/>
    <brk id="364" max="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Fresenburg, Brad S.</dc:creator>
  <cp:lastModifiedBy>Kristen</cp:lastModifiedBy>
  <cp:lastPrinted>2018-01-09T20:18:37Z</cp:lastPrinted>
  <dcterms:created xsi:type="dcterms:W3CDTF">2016-12-12T19:51:35Z</dcterms:created>
  <dcterms:modified xsi:type="dcterms:W3CDTF">2018-02-28T15:15:39Z</dcterms:modified>
</cp:coreProperties>
</file>