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C:\Users\Kristen\My ShareSync\Share\PCI\PCI Update for ASAE Grant\"/>
    </mc:Choice>
  </mc:AlternateContent>
  <bookViews>
    <workbookView xWindow="0" yWindow="0" windowWidth="20490" windowHeight="7530" xr2:uid="{00000000-000D-0000-FFFF-FFFF00000000}"/>
  </bookViews>
  <sheets>
    <sheet name="Sheet1" sheetId="1" r:id="rId1"/>
  </sheets>
  <definedNames>
    <definedName name="_xlnm.Print_Area" localSheetId="0">Sheet1!$A$1:$E$502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4" i="1" l="1"/>
  <c r="BE3" i="1" l="1"/>
  <c r="BD3" i="1"/>
  <c r="D394" i="1" l="1"/>
  <c r="C445" i="1" l="1"/>
  <c r="D321" i="1" l="1"/>
  <c r="D320" i="1"/>
  <c r="D319" i="1"/>
  <c r="D318" i="1"/>
  <c r="D317" i="1"/>
  <c r="D316" i="1"/>
  <c r="D315" i="1"/>
  <c r="D314" i="1"/>
  <c r="D313" i="1"/>
  <c r="D312" i="1"/>
  <c r="D309" i="1" l="1"/>
  <c r="D308" i="1"/>
  <c r="D307" i="1"/>
  <c r="D306" i="1"/>
  <c r="D305" i="1"/>
  <c r="D304" i="1"/>
  <c r="D303" i="1"/>
  <c r="D302" i="1"/>
  <c r="D301" i="1"/>
  <c r="D300" i="1"/>
  <c r="BF3" i="1" l="1"/>
  <c r="CR3" i="1" l="1"/>
  <c r="CS3" i="1"/>
  <c r="CT3" i="1"/>
  <c r="CU3" i="1"/>
  <c r="CV3" i="1"/>
  <c r="CW3" i="1"/>
  <c r="CX3" i="1"/>
  <c r="CZ3" i="1"/>
  <c r="BA3" i="1"/>
  <c r="BB3" i="1"/>
  <c r="BC3" i="1"/>
  <c r="BG3" i="1"/>
  <c r="BH3" i="1"/>
  <c r="BI3" i="1"/>
  <c r="BJ3" i="1"/>
  <c r="BK3" i="1"/>
  <c r="BL3" i="1"/>
  <c r="BM3" i="1"/>
  <c r="BN3" i="1"/>
  <c r="BO3" i="1"/>
  <c r="BP3" i="1"/>
  <c r="BQ3" i="1"/>
  <c r="BR3" i="1"/>
  <c r="BS3" i="1"/>
  <c r="BT3" i="1"/>
  <c r="BU3" i="1"/>
  <c r="BV3" i="1"/>
  <c r="BW3" i="1"/>
  <c r="BX3" i="1"/>
  <c r="BY3" i="1"/>
  <c r="BZ3" i="1"/>
  <c r="CA3" i="1"/>
  <c r="CB3" i="1"/>
  <c r="CC3" i="1"/>
  <c r="CD3" i="1"/>
  <c r="CE3" i="1"/>
  <c r="CF3" i="1"/>
  <c r="CG3" i="1"/>
  <c r="CH3" i="1"/>
  <c r="CI3" i="1"/>
  <c r="CJ3" i="1"/>
  <c r="CK3" i="1"/>
  <c r="CL3" i="1"/>
  <c r="CM3" i="1"/>
  <c r="CN3" i="1"/>
  <c r="CO3" i="1"/>
  <c r="CP3" i="1"/>
  <c r="CY3" i="1" l="1"/>
  <c r="CQ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I3" i="1"/>
  <c r="J3" i="1"/>
  <c r="H3" i="1"/>
  <c r="F3" i="1"/>
  <c r="G3" i="1"/>
  <c r="C447" i="1" l="1"/>
  <c r="D447" i="1" s="1"/>
  <c r="DB3" i="1" l="1"/>
  <c r="DA3" i="1"/>
</calcChain>
</file>

<file path=xl/sharedStrings.xml><?xml version="1.0" encoding="utf-8"?>
<sst xmlns="http://schemas.openxmlformats.org/spreadsheetml/2006/main" count="485" uniqueCount="379">
  <si>
    <t>Sports Turf Manager:</t>
  </si>
  <si>
    <t>Location:</t>
  </si>
  <si>
    <t>Facility Name:</t>
  </si>
  <si>
    <t>Facility Information:</t>
  </si>
  <si>
    <t>1. Head groundskeeper experience</t>
  </si>
  <si>
    <t>1 = 1 to 2 years</t>
  </si>
  <si>
    <t>2 = 3 to 4 years</t>
  </si>
  <si>
    <t>3 = 5 to 6 years</t>
  </si>
  <si>
    <t>4 = 7 to 8 years</t>
  </si>
  <si>
    <t>2. Years as head groundskeeper at this site</t>
  </si>
  <si>
    <t>1 = 1 year</t>
  </si>
  <si>
    <t>3 = 2 years</t>
  </si>
  <si>
    <t>5 = 3 + years</t>
  </si>
  <si>
    <t>5 = 8 + years</t>
  </si>
  <si>
    <t>4. Education level of head groundskeeper</t>
  </si>
  <si>
    <t>1 = high school</t>
  </si>
  <si>
    <t>2 = attended some college</t>
  </si>
  <si>
    <t>3 = Non-turf related AA or BS degree</t>
  </si>
  <si>
    <t>5 = BS in turf management/agronomy +</t>
  </si>
  <si>
    <t>5. Is head groundskeeper a CSFM?</t>
  </si>
  <si>
    <t>0 = No</t>
  </si>
  <si>
    <t>1 = Yes</t>
  </si>
  <si>
    <t>6. Number of assistant groundskeepers</t>
  </si>
  <si>
    <t>7. Number of full-time staff excluding assistants</t>
  </si>
  <si>
    <t>8. Number of seasonal part-time staff</t>
  </si>
  <si>
    <t>9. Is training provided to staff members?</t>
  </si>
  <si>
    <t>10. Do you have natural grass fields?</t>
  </si>
  <si>
    <t>11. Do you have synthetic fields?</t>
  </si>
  <si>
    <t>12. Do you have cool-season grass fields?</t>
  </si>
  <si>
    <t>13. Do you have warm-season grass fields?</t>
  </si>
  <si>
    <t>14. Do warm-season fields receive winter overseeding?</t>
  </si>
  <si>
    <t>15. Total number of fields currently overseen</t>
  </si>
  <si>
    <t>1 = 16+ fields</t>
  </si>
  <si>
    <t>2 = 11 to 15 fields</t>
  </si>
  <si>
    <t>3 = 6 to 10 fields</t>
  </si>
  <si>
    <t>4 = 2 to 5 fields</t>
  </si>
  <si>
    <t>5 = 1 field</t>
  </si>
  <si>
    <t>3. Total years (including head groundskeeper) at this site</t>
  </si>
  <si>
    <t>1 =  0 to 24 hours</t>
  </si>
  <si>
    <t>2 = 25 to 49 hours</t>
  </si>
  <si>
    <t>3 = 50 to 74 hours</t>
  </si>
  <si>
    <t>4 = 75 to 99 hours</t>
  </si>
  <si>
    <t>5 = 100 + hours</t>
  </si>
  <si>
    <t>Field Information:</t>
  </si>
  <si>
    <t>Field number:</t>
  </si>
  <si>
    <t>Field Type: (Check one)</t>
  </si>
  <si>
    <t xml:space="preserve">Dominant Grass Species: </t>
  </si>
  <si>
    <t>Root-zone type:</t>
  </si>
  <si>
    <t>Native Soil Classification, if applicable:</t>
  </si>
  <si>
    <t>Describe sand-based profile, if applicable (e.g. - 10" of USGA sand over 4" of pea gravel)</t>
  </si>
  <si>
    <t>Indicate season/months for each sport/activity on field:</t>
  </si>
  <si>
    <t>Sport</t>
  </si>
  <si>
    <t>Season Start Date:</t>
  </si>
  <si>
    <t>Season End Date</t>
  </si>
  <si>
    <t>Provide approximate hours of use per season for this field.</t>
  </si>
  <si>
    <t>1 = less than 1.0"</t>
  </si>
  <si>
    <t>2 = 1.1 to 2.0"</t>
  </si>
  <si>
    <t>3 = 2.1 to 4.0"</t>
  </si>
  <si>
    <t>4 = 4.1 to 6.0"</t>
  </si>
  <si>
    <t>5 = 6.1" +</t>
  </si>
  <si>
    <t>1.  Rooting quality (consider depth &amp; mass)</t>
  </si>
  <si>
    <t>2.  Is this a sand-based field?</t>
  </si>
  <si>
    <t>3 = Yes</t>
  </si>
  <si>
    <t>3.  Does this field have drains?</t>
  </si>
  <si>
    <t>4.  Drainage issues in turfgrass areas</t>
  </si>
  <si>
    <t>1 = Devastating water retention, depressions, etc.</t>
  </si>
  <si>
    <t>3 = Inconsistent runoff, non-uniform grade, etc.</t>
  </si>
  <si>
    <t>5 = Excellent runoff, ideal grade, etc.</t>
  </si>
  <si>
    <t>5.  Are multiple sports played on this field?</t>
  </si>
  <si>
    <t>-3 = Yes</t>
  </si>
  <si>
    <t>6.  Do you conduct soil test annually or more often?</t>
  </si>
  <si>
    <t>7.  Conduct nutrient analysis/tissue test annually or more often?</t>
  </si>
  <si>
    <t>8.  Were the results of these test (soil/tissue) ideal?</t>
  </si>
  <si>
    <t>1 = No, but they are manageable</t>
  </si>
  <si>
    <t>2 = Yes</t>
  </si>
  <si>
    <t>Your records should include all results from soil, nutrient or tissue test.</t>
  </si>
  <si>
    <t>9.  Turfgrass species suited to activity (consider activity/season)</t>
  </si>
  <si>
    <t>1 = Unmanageable</t>
  </si>
  <si>
    <t>3 = Manageable</t>
  </si>
  <si>
    <t>5 = Best selection</t>
  </si>
  <si>
    <t>10.  Do you regularly seed, sprig, or sod worn areas?</t>
  </si>
  <si>
    <t>11.  Desirable turfgrass cover of field is currently</t>
  </si>
  <si>
    <t>1 = Dormant</t>
  </si>
  <si>
    <t>3 = Over-seeded</t>
  </si>
  <si>
    <t>5 = Actively growing</t>
  </si>
  <si>
    <t>12.  Percent worn turfgrass cover</t>
  </si>
  <si>
    <t>1 = More than 40% is bare soil</t>
  </si>
  <si>
    <t>2 = 30 to 39%</t>
  </si>
  <si>
    <t>3 = 20 to 29%</t>
  </si>
  <si>
    <t>4 = 10 to 19%</t>
  </si>
  <si>
    <t>5 = 0 to 9%</t>
  </si>
  <si>
    <t xml:space="preserve"> </t>
  </si>
  <si>
    <t>13.  Percent turfgrass cover by digital imaging</t>
  </si>
  <si>
    <t>14.  Percent bare ground by digital imaging</t>
  </si>
  <si>
    <t>Progression of wear could be tracked weekly during the season showing which parts of the field wears more quickly.</t>
  </si>
  <si>
    <t>15.  Percent infestation by weeds</t>
  </si>
  <si>
    <t>1 = More than 40% infested</t>
  </si>
  <si>
    <t>16.  Type of weed infestation (answer only if 1 to 4 received on question 15)</t>
  </si>
  <si>
    <t>-1 = Manageable (dandelion, etc.)</t>
  </si>
  <si>
    <t>-3 = Difficult (dallisgrass, goosegrass, etc.)</t>
  </si>
  <si>
    <t>17.  Percent infection by diseases</t>
  </si>
  <si>
    <t>1 = More than 40% infected</t>
  </si>
  <si>
    <t>18.  Severity of disease (answer only if 1 to 4 received on question 17)</t>
  </si>
  <si>
    <t>-1 = Manageable (red thread, dollar spot, etc.)</t>
  </si>
  <si>
    <t>-3 = Difficult (spring dead spot, gray leaf spot, etc.)</t>
  </si>
  <si>
    <t>19.  Percent infestation by insects</t>
  </si>
  <si>
    <t>20.  Type of infestation (answer only if 1 to 4 received on question 19)</t>
  </si>
  <si>
    <t>-1 = Manageable (grubs, etc.)</t>
  </si>
  <si>
    <t>-3 = Difficult (billbugs, etc.)</t>
  </si>
  <si>
    <t>Records should indicate type of pests by genus/species, amount of infestation, time of year, control measure and control.</t>
  </si>
  <si>
    <t>Cultural Practices:</t>
  </si>
  <si>
    <t>1 = Less than weekly</t>
  </si>
  <si>
    <t>3 = one or two times per week</t>
  </si>
  <si>
    <t>5 = Three times per week or more</t>
  </si>
  <si>
    <t>Data Line:</t>
  </si>
  <si>
    <t>Date</t>
  </si>
  <si>
    <t>Manager</t>
  </si>
  <si>
    <t>Facility</t>
  </si>
  <si>
    <t>Facility type</t>
  </si>
  <si>
    <t>Location</t>
  </si>
  <si>
    <t>1 = Park &amp; Recreation</t>
  </si>
  <si>
    <t>2 = Schools K-12</t>
  </si>
  <si>
    <t>3 = College/University</t>
  </si>
  <si>
    <t>4 = Professional</t>
  </si>
  <si>
    <t>5 = Other</t>
  </si>
  <si>
    <t>1 = Football</t>
  </si>
  <si>
    <t>2 = Soccer</t>
  </si>
  <si>
    <t>3 = Baseball</t>
  </si>
  <si>
    <t>4 = Softball</t>
  </si>
  <si>
    <t>6 = Field Hockey</t>
  </si>
  <si>
    <t>7 = Multi-purpose</t>
  </si>
  <si>
    <t>1 = Little or no thatch</t>
  </si>
  <si>
    <t>3 = Excessive thatch, adequate tensile strength</t>
  </si>
  <si>
    <t>5 = Ideal thatch, ideal tensile strength</t>
  </si>
  <si>
    <t>1 = Too little compaction (Too soft, lack of footing)</t>
  </si>
  <si>
    <t>3 = Too much compaction (Too hard)</t>
  </si>
  <si>
    <t>5 = Ideal compaction</t>
  </si>
  <si>
    <t>1.</t>
  </si>
  <si>
    <t>2.</t>
  </si>
  <si>
    <t>3.</t>
  </si>
  <si>
    <t>4.</t>
  </si>
  <si>
    <t>5.</t>
  </si>
  <si>
    <t>6.</t>
  </si>
  <si>
    <t>7.</t>
  </si>
  <si>
    <t>8.</t>
  </si>
  <si>
    <t>9.</t>
  </si>
  <si>
    <t>10.</t>
  </si>
  <si>
    <t>0 = no irrigation</t>
  </si>
  <si>
    <t>1 = Quick couple/hose only</t>
  </si>
  <si>
    <t>3 = Manual sprinkler system</t>
  </si>
  <si>
    <t>5 = Automated sprinkler system</t>
  </si>
  <si>
    <t>1 = Poor</t>
  </si>
  <si>
    <t>3 = Adequate</t>
  </si>
  <si>
    <t>5 = Optimal (validated by irrigation audit)</t>
  </si>
  <si>
    <t>TABLE 1 - Activity Reference</t>
  </si>
  <si>
    <t>5 = P.E. Class</t>
  </si>
  <si>
    <t>4.5 = Baseball/Softball</t>
  </si>
  <si>
    <t>4 = Field Hockey/Lacrosse</t>
  </si>
  <si>
    <t>3.5 = Camps/Tournaments - Moderate</t>
  </si>
  <si>
    <t>3 = Soccer</t>
  </si>
  <si>
    <t>2.5 = Camps/Tournaments - Severe</t>
  </si>
  <si>
    <t>2 = Football</t>
  </si>
  <si>
    <t>1.5 = Concert/Festival/Band Practice</t>
  </si>
  <si>
    <t>1 = Activity during or after rainfall</t>
  </si>
  <si>
    <t>Football/Soccer/Lacrosse/Field Hockey - PCI</t>
  </si>
  <si>
    <t>1 = less than 24 hours</t>
  </si>
  <si>
    <t>2 = 2 to 5 days</t>
  </si>
  <si>
    <t>3 = 6 to 9 days</t>
  </si>
  <si>
    <t>4 = 10 to 13 days</t>
  </si>
  <si>
    <t>5 = more than 2 weeks</t>
  </si>
  <si>
    <t>1 = more than 1.5 inches</t>
  </si>
  <si>
    <t>2 = 1.0 to 1.4 inches</t>
  </si>
  <si>
    <t>3 = 0.5 to 0.9 inches</t>
  </si>
  <si>
    <t>4 = 0.2 to 0.4 inches</t>
  </si>
  <si>
    <t>5 = 0 to 0.1 inches</t>
  </si>
  <si>
    <t>Records can include hourly or daily records of weather conditions - rainfall, high/low temps., humidity, wind speed &amp; direction, etc.</t>
  </si>
  <si>
    <t>PCI Point Total 1</t>
  </si>
  <si>
    <t>121 to 103                              5 - Excellent</t>
  </si>
  <si>
    <t>102 to 85                                4 - Above average</t>
  </si>
  <si>
    <t>84 to 67                                  3 - Average</t>
  </si>
  <si>
    <t>66 to 49                                  2 - Below average</t>
  </si>
  <si>
    <t>PCI Point Total 2</t>
  </si>
  <si>
    <t>BASEBALL/SOFTBALL SPECIFIC</t>
  </si>
  <si>
    <t>Baseball/Softball Playing Conditions Index</t>
  </si>
  <si>
    <t>STMA PCI Media Advisory Bulletin</t>
  </si>
  <si>
    <t>1 = Many large rocks (0.50' or larger), weeds, etc.</t>
  </si>
  <si>
    <t>2 = Many small rocks (0.50" or smaller), weeds, etc.</t>
  </si>
  <si>
    <t>3 = Few very small rocks, very few if any weeds</t>
  </si>
  <si>
    <t>4 = No rocks, no weeds, but irregular materials</t>
  </si>
  <si>
    <t>5 = Ideal uniformity of surface</t>
  </si>
  <si>
    <t>1 = Poor (severe holes - no fresh clay or moisture</t>
  </si>
  <si>
    <t>3 = Adequate (Some holes filled with fresh clay &amp; some moisture</t>
  </si>
  <si>
    <t>5 = Expert (Minor to no holes repaired properly &amp; daily</t>
  </si>
  <si>
    <t>2.  Are field conditioners used?</t>
  </si>
  <si>
    <t>1.  Uniformity of infield playing surface</t>
  </si>
  <si>
    <t>3.  Maintenance of mound &amp; home plate area</t>
  </si>
  <si>
    <t>4.  Grass to skin transition</t>
  </si>
  <si>
    <t>1 = High lip that inhibits drainage, very irregular shape/edge</t>
  </si>
  <si>
    <t>2 = Noticeable lip, very irregular shape/edge</t>
  </si>
  <si>
    <t>3 = Minor lip, somewhat irregular shape/edge</t>
  </si>
  <si>
    <t>4 = No lip, adequate shape/edging</t>
  </si>
  <si>
    <t>5 = No lip, ideal shape, ideal edge</t>
  </si>
  <si>
    <t>5.  Infield grade of skinned area</t>
  </si>
  <si>
    <t>1 = Poor grade, devastating water retention, depressions, washouts</t>
  </si>
  <si>
    <t>3 = Non-uniform grade, inconsistent runoff, little or no standing water</t>
  </si>
  <si>
    <t>5 = Ideal grade, excellent positive runoff</t>
  </si>
  <si>
    <t>6.  Frequency of watering skinned area</t>
  </si>
  <si>
    <t>1 = Never</t>
  </si>
  <si>
    <t>3 = Sometimes/sporadically</t>
  </si>
  <si>
    <t>5 = Daily or as needed</t>
  </si>
  <si>
    <t>7.  Is infield tarped due to rainfall within 24 hours of an event</t>
  </si>
  <si>
    <t>149 to 127                              5 - Excellent</t>
  </si>
  <si>
    <t>126 to 104                              4 - Above average</t>
  </si>
  <si>
    <t>103 to 82                                3 - Average</t>
  </si>
  <si>
    <t>81 to 60                                  2 - Below average</t>
  </si>
  <si>
    <t>59 or below                          1 - Unplayable</t>
  </si>
  <si>
    <t>Total PCI Points</t>
  </si>
  <si>
    <t>Fac 1</t>
  </si>
  <si>
    <t>Fac 2</t>
  </si>
  <si>
    <t>Fac 3</t>
  </si>
  <si>
    <t>Fac 4</t>
  </si>
  <si>
    <t>Fac 5</t>
  </si>
  <si>
    <t>Fac 6</t>
  </si>
  <si>
    <t>Fac 7</t>
  </si>
  <si>
    <t>Fac 8</t>
  </si>
  <si>
    <t>Fac 9</t>
  </si>
  <si>
    <t>Fac 10</t>
  </si>
  <si>
    <t>Fac 11</t>
  </si>
  <si>
    <t>Fac 12</t>
  </si>
  <si>
    <t>Fac 13</t>
  </si>
  <si>
    <t>Fac 14</t>
  </si>
  <si>
    <t>Fac 15</t>
  </si>
  <si>
    <t>Fac 16</t>
  </si>
  <si>
    <t>Facility Information</t>
  </si>
  <si>
    <t>1 = Native Soil</t>
  </si>
  <si>
    <t>2 = Sand-based</t>
  </si>
  <si>
    <t>3 = Modified Soil</t>
  </si>
  <si>
    <t>Field Information</t>
  </si>
  <si>
    <t>Field Number</t>
  </si>
  <si>
    <t>Field Type</t>
  </si>
  <si>
    <t>0 = No or N/A</t>
  </si>
  <si>
    <t>Dominant Grass</t>
  </si>
  <si>
    <t>Root Zone</t>
  </si>
  <si>
    <t>Soil Classification</t>
  </si>
  <si>
    <t>Hours of Use</t>
  </si>
  <si>
    <t>Fd 1</t>
  </si>
  <si>
    <t>Fd 2</t>
  </si>
  <si>
    <t>Fd 3</t>
  </si>
  <si>
    <t>Fd 4</t>
  </si>
  <si>
    <t>Fd 5</t>
  </si>
  <si>
    <t>Fd 6</t>
  </si>
  <si>
    <t>Fd 7</t>
  </si>
  <si>
    <t>Fd 8</t>
  </si>
  <si>
    <t>Fd 9</t>
  </si>
  <si>
    <t>Fd 10</t>
  </si>
  <si>
    <t>Fd 11</t>
  </si>
  <si>
    <t>Fd 12</t>
  </si>
  <si>
    <t>Fd 13</t>
  </si>
  <si>
    <t>Fd 14</t>
  </si>
  <si>
    <t>Fd 15</t>
  </si>
  <si>
    <t>Fd 16</t>
  </si>
  <si>
    <t>Fd 17</t>
  </si>
  <si>
    <t>Fd 18</t>
  </si>
  <si>
    <t>Fd 19</t>
  </si>
  <si>
    <t>Fd 20</t>
  </si>
  <si>
    <t>1.  Mowing frequency for this field</t>
  </si>
  <si>
    <t>2.  Is mowing frequency consistent throughout the year</t>
  </si>
  <si>
    <t>3.  What is your mowing height for this field (inches)?</t>
  </si>
  <si>
    <t>Cultural Practices</t>
  </si>
  <si>
    <t>CP 1</t>
  </si>
  <si>
    <t>CP 2</t>
  </si>
  <si>
    <t>CP 3</t>
  </si>
  <si>
    <t>CP 4</t>
  </si>
  <si>
    <t>CP 5</t>
  </si>
  <si>
    <t>CP 7-1</t>
  </si>
  <si>
    <t>CP 7-2</t>
  </si>
  <si>
    <t>CP 7-3</t>
  </si>
  <si>
    <t>CP 7-4</t>
  </si>
  <si>
    <t>CP 7-5</t>
  </si>
  <si>
    <t>CP 7-6</t>
  </si>
  <si>
    <t>CP 7-7</t>
  </si>
  <si>
    <t>CP 7-8</t>
  </si>
  <si>
    <t>CP 7-9</t>
  </si>
  <si>
    <t>CP 7-10</t>
  </si>
  <si>
    <t>CP 8-1</t>
  </si>
  <si>
    <t>CP 8-2</t>
  </si>
  <si>
    <t>CP 8-3</t>
  </si>
  <si>
    <t>CP 8-4</t>
  </si>
  <si>
    <t>CP 8-5</t>
  </si>
  <si>
    <t>CP 8-6</t>
  </si>
  <si>
    <t>CP 8-7</t>
  </si>
  <si>
    <t>CP 8-8</t>
  </si>
  <si>
    <t>CP 8-9</t>
  </si>
  <si>
    <t>CP 8-10</t>
  </si>
  <si>
    <t>CP 10</t>
  </si>
  <si>
    <t>CP 11</t>
  </si>
  <si>
    <t>CP 12</t>
  </si>
  <si>
    <t>CP 13</t>
  </si>
  <si>
    <t>CP 14</t>
  </si>
  <si>
    <t>CP 15</t>
  </si>
  <si>
    <t>PCI 1</t>
  </si>
  <si>
    <t>Baseball/Softball</t>
  </si>
  <si>
    <t>BS 1</t>
  </si>
  <si>
    <t>BS 2</t>
  </si>
  <si>
    <t>BS 3</t>
  </si>
  <si>
    <t>BS 4</t>
  </si>
  <si>
    <t>BS 5</t>
  </si>
  <si>
    <t>BS 6</t>
  </si>
  <si>
    <t>BS 7</t>
  </si>
  <si>
    <t>PCI 2</t>
  </si>
  <si>
    <t>Total PCI</t>
  </si>
  <si>
    <t>Venue:</t>
  </si>
  <si>
    <t>Game Time:</t>
  </si>
  <si>
    <t>1 = Football/Soccer/Lacrosse/Field Hockey</t>
  </si>
  <si>
    <t>2 = Baseball/Softball</t>
  </si>
  <si>
    <t>Playing Conditions Index</t>
  </si>
  <si>
    <t>Playing Surface</t>
  </si>
  <si>
    <t>5 - Excellent</t>
  </si>
  <si>
    <t>4 - Above Average</t>
  </si>
  <si>
    <t>3 - Average</t>
  </si>
  <si>
    <t>2 - Below Average</t>
  </si>
  <si>
    <t>1 - Unplayable</t>
  </si>
  <si>
    <t>Game Day / Game Week Considerations</t>
  </si>
  <si>
    <t>Field Playability &amp; Effect on Athlete Performance</t>
  </si>
  <si>
    <t>The field at</t>
  </si>
  <si>
    <t>had the following performance attributes.</t>
  </si>
  <si>
    <t>Natural Surface</t>
  </si>
  <si>
    <t>Speed</t>
  </si>
  <si>
    <t>1 = Fast</t>
  </si>
  <si>
    <t>2 = Average</t>
  </si>
  <si>
    <t>3 = Slow</t>
  </si>
  <si>
    <t>Traction</t>
  </si>
  <si>
    <t>1 = Tight</t>
  </si>
  <si>
    <t>3 = Loose</t>
  </si>
  <si>
    <t>Comments:</t>
  </si>
  <si>
    <t>This playing field is professionally managed and maintained by STMA member:</t>
  </si>
  <si>
    <t>PCI</t>
  </si>
  <si>
    <t xml:space="preserve">Facility Type: </t>
  </si>
  <si>
    <t>48 or below                          1 - Unplayable</t>
  </si>
  <si>
    <t xml:space="preserve">         STOP HERE IF EVALUATING FOOTBALL, SOCCER, LACROSSE, FIELD HOCKEY OR SIMILAR FIELDS - USE PCI POINT TOTAL 1.</t>
  </si>
  <si>
    <t xml:space="preserve">                  STOP HERE IF EVALUATING BASEBALL OR SOFTBALL FIELDS - USE PCI TOTAL POINTS.</t>
  </si>
  <si>
    <t>Date:          XX/XX/XXXX</t>
  </si>
  <si>
    <t>STMA PLAYING CONDITIONS INDEX (PCI) FOR NATURAL GRASS FIELDS</t>
  </si>
  <si>
    <t>4.  Thatch/Tensile strength for this field</t>
  </si>
  <si>
    <t>5.  Compaction (account for aeration, moisture content, etc.)</t>
  </si>
  <si>
    <t>6.  What are the hardness levels on your field?</t>
  </si>
  <si>
    <t>For questions 6, 7, and 8, use the corresponding diagrams above for testing locations 1 - 10.</t>
  </si>
  <si>
    <t>7.  What are the compaction levels on your field?</t>
  </si>
  <si>
    <t xml:space="preserve">8.  What is the volumetric soil moisture levels on your field? </t>
  </si>
  <si>
    <t>9.  Type of irrigation</t>
  </si>
  <si>
    <t>10.  Do you conduct annual irrigation audits?</t>
  </si>
  <si>
    <t>11.  Quality of irrigation system</t>
  </si>
  <si>
    <t>12.  Last activity type (See Table 1 below)</t>
  </si>
  <si>
    <t>13.  Time since last athletic event</t>
  </si>
  <si>
    <t>14.  Activity scheduled to occur (See Table 1 below)</t>
  </si>
  <si>
    <t>15.  Amount of rainfall or irrigation on field in last 48 hours</t>
  </si>
  <si>
    <t>Questions 13 &amp; 14 should total 100</t>
  </si>
  <si>
    <t>CP 6-1</t>
  </si>
  <si>
    <t>CP 6-2</t>
  </si>
  <si>
    <t>CP 6-4</t>
  </si>
  <si>
    <t>CP 6-3</t>
  </si>
  <si>
    <t>CP 6-5</t>
  </si>
  <si>
    <t>CP 6-6</t>
  </si>
  <si>
    <t>CP 6-7</t>
  </si>
  <si>
    <t>CP 6-8</t>
  </si>
  <si>
    <t>CP 6-9</t>
  </si>
  <si>
    <t>CP 6-10</t>
  </si>
  <si>
    <t>CP 9</t>
  </si>
  <si>
    <t>Football/Soccer/Lacrosse/Field Hockey Only</t>
  </si>
  <si>
    <t>Baseball/Softball Only</t>
  </si>
  <si>
    <t xml:space="preserve">  </t>
  </si>
  <si>
    <t xml:space="preserve">                                                            GO TO MEDIA ADVISORY BULLETIN BELOW</t>
  </si>
  <si>
    <t xml:space="preserve">                                                         GO TO THE MEDIA ADVISORY BULLETIN BELOW</t>
  </si>
  <si>
    <t>4 = AA in turf management/agronomy</t>
  </si>
  <si>
    <t>5 = Lacrosse</t>
  </si>
  <si>
    <t>16. Weekly work-hours dedicated to maintaining field</t>
  </si>
  <si>
    <t>0=No</t>
  </si>
  <si>
    <t>1=Yes</t>
  </si>
  <si>
    <t>Using a free app, (http://www.canopeoapp.com).  Answer the following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</si>
</sst>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0.0"/>
  </numFmts>
  <fonts count="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u/>
      <sz val="14"/>
      <color theme="1"/>
      <name val="Calibri"/>
      <family val="2"/>
      <scheme val="minor"/>
    </font>
    <font>
      <b/>
      <sz val="14"/>
      <color theme="1"/>
      <name val="Calibri"/>
      <family val="2"/>
      <scheme val="minor"/>
    </font>
    <font>
      <b/>
      <sz val="11"/>
      <color rgb="FF3F3F3F"/>
      <name val="Calibri"/>
      <family val="2"/>
      <scheme val="minor"/>
    </font>
  </fonts>
  <fills count="7">
    <fill>
      <patternFill patternType="none"/>
    </fill>
    <fill>
      <patternFill patternType="gray125"/>
    </fill>
    <fill>
      <patternFill patternType="solid">
        <fgColor rgb="FFC6EFCE"/>
      </patternFill>
    </fill>
    <fill>
      <patternFill patternType="solid">
        <fgColor rgb="FFFFFFCC"/>
      </patternFill>
    </fill>
    <fill>
      <patternFill patternType="solid">
        <fgColor theme="4" tint="0.59999389629810485"/>
        <bgColor indexed="65"/>
      </patternFill>
    </fill>
    <fill>
      <patternFill patternType="solid">
        <fgColor theme="6" tint="0.79998168889431442"/>
        <bgColor indexed="65"/>
      </patternFill>
    </fill>
    <fill>
      <patternFill patternType="solid">
        <fgColor rgb="FFF2F2F2"/>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rgb="FFB2B2B2"/>
      </right>
      <top style="medium">
        <color auto="1"/>
      </top>
      <bottom style="medium">
        <color auto="1"/>
      </bottom>
      <diagonal/>
    </border>
    <border>
      <left style="thin">
        <color rgb="FFB2B2B2"/>
      </left>
      <right style="thin">
        <color rgb="FFB2B2B2"/>
      </right>
      <top style="medium">
        <color auto="1"/>
      </top>
      <bottom style="medium">
        <color auto="1"/>
      </bottom>
      <diagonal/>
    </border>
    <border>
      <left style="thin">
        <color rgb="FFB2B2B2"/>
      </left>
      <right style="medium">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medium">
        <color rgb="FF3F3F3F"/>
      </left>
      <right style="medium">
        <color rgb="FF3F3F3F"/>
      </right>
      <top style="medium">
        <color rgb="FF3F3F3F"/>
      </top>
      <bottom style="medium">
        <color rgb="FF3F3F3F"/>
      </bottom>
      <diagonal/>
    </border>
    <border>
      <left style="medium">
        <color rgb="FF3F3F3F"/>
      </left>
      <right style="thin">
        <color rgb="FF3F3F3F"/>
      </right>
      <top style="medium">
        <color rgb="FF3F3F3F"/>
      </top>
      <bottom style="thin">
        <color rgb="FF3F3F3F"/>
      </bottom>
      <diagonal/>
    </border>
    <border>
      <left style="thin">
        <color rgb="FF3F3F3F"/>
      </left>
      <right style="thin">
        <color rgb="FF3F3F3F"/>
      </right>
      <top style="medium">
        <color rgb="FF3F3F3F"/>
      </top>
      <bottom style="thin">
        <color rgb="FF3F3F3F"/>
      </bottom>
      <diagonal/>
    </border>
    <border>
      <left style="thin">
        <color rgb="FF3F3F3F"/>
      </left>
      <right style="medium">
        <color rgb="FF3F3F3F"/>
      </right>
      <top style="medium">
        <color rgb="FF3F3F3F"/>
      </top>
      <bottom style="thin">
        <color rgb="FF3F3F3F"/>
      </bottom>
      <diagonal/>
    </border>
    <border>
      <left style="medium">
        <color rgb="FF3F3F3F"/>
      </left>
      <right style="thin">
        <color rgb="FF3F3F3F"/>
      </right>
      <top style="thin">
        <color rgb="FF3F3F3F"/>
      </top>
      <bottom style="thin">
        <color rgb="FF3F3F3F"/>
      </bottom>
      <diagonal/>
    </border>
    <border>
      <left style="thin">
        <color rgb="FF3F3F3F"/>
      </left>
      <right style="medium">
        <color rgb="FF3F3F3F"/>
      </right>
      <top style="thin">
        <color rgb="FF3F3F3F"/>
      </top>
      <bottom style="thin">
        <color rgb="FF3F3F3F"/>
      </bottom>
      <diagonal/>
    </border>
    <border>
      <left style="medium">
        <color rgb="FF3F3F3F"/>
      </left>
      <right style="thin">
        <color rgb="FF3F3F3F"/>
      </right>
      <top style="thin">
        <color rgb="FF3F3F3F"/>
      </top>
      <bottom style="medium">
        <color rgb="FF3F3F3F"/>
      </bottom>
      <diagonal/>
    </border>
    <border>
      <left style="thin">
        <color rgb="FF3F3F3F"/>
      </left>
      <right style="thin">
        <color rgb="FF3F3F3F"/>
      </right>
      <top style="thin">
        <color rgb="FF3F3F3F"/>
      </top>
      <bottom style="medium">
        <color rgb="FF3F3F3F"/>
      </bottom>
      <diagonal/>
    </border>
    <border>
      <left style="thin">
        <color rgb="FF3F3F3F"/>
      </left>
      <right style="medium">
        <color rgb="FF3F3F3F"/>
      </right>
      <top style="thin">
        <color rgb="FF3F3F3F"/>
      </top>
      <bottom style="medium">
        <color rgb="FF3F3F3F"/>
      </bottom>
      <diagonal/>
    </border>
    <border>
      <left style="thin">
        <color auto="1"/>
      </left>
      <right style="thin">
        <color auto="1"/>
      </right>
      <top style="thin">
        <color auto="1"/>
      </top>
      <bottom style="thin">
        <color auto="1"/>
      </bottom>
      <diagonal/>
    </border>
    <border>
      <left style="medium">
        <color theme="1"/>
      </left>
      <right style="medium">
        <color theme="1"/>
      </right>
      <top style="medium">
        <color theme="1"/>
      </top>
      <bottom style="medium">
        <color theme="1"/>
      </bottom>
      <diagonal/>
    </border>
  </borders>
  <cellStyleXfs count="6">
    <xf numFmtId="0" fontId="0" fillId="0" borderId="0"/>
    <xf numFmtId="0" fontId="2" fillId="2" borderId="0" applyNumberFormat="0" applyBorder="0" applyAlignment="0" applyProtection="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6" fillId="6" borderId="9" applyNumberFormat="0" applyAlignment="0" applyProtection="0"/>
  </cellStyleXfs>
  <cellXfs count="57">
    <xf numFmtId="0" fontId="0" fillId="0" borderId="0" xfId="0"/>
    <xf numFmtId="0" fontId="4" fillId="0" borderId="0" xfId="0" applyFont="1"/>
    <xf numFmtId="0" fontId="3" fillId="0" borderId="0" xfId="0" applyFont="1"/>
    <xf numFmtId="0" fontId="0" fillId="0" borderId="0" xfId="0" applyFont="1"/>
    <xf numFmtId="0" fontId="0" fillId="0" borderId="0" xfId="0" applyAlignment="1">
      <alignment horizontal="right"/>
    </xf>
    <xf numFmtId="0" fontId="0" fillId="3" borderId="2" xfId="2" applyFont="1" applyBorder="1"/>
    <xf numFmtId="0" fontId="0" fillId="0" borderId="0" xfId="0" applyBorder="1"/>
    <xf numFmtId="0" fontId="0" fillId="0" borderId="0" xfId="0" quotePrefix="1"/>
    <xf numFmtId="0" fontId="0" fillId="0" borderId="0" xfId="0" applyAlignment="1">
      <alignment horizontal="left"/>
    </xf>
    <xf numFmtId="0" fontId="0" fillId="0" borderId="0" xfId="0" quotePrefix="1" applyFill="1" applyBorder="1"/>
    <xf numFmtId="0" fontId="0" fillId="0" borderId="0" xfId="0" quotePrefix="1" applyAlignment="1">
      <alignment horizontal="right"/>
    </xf>
    <xf numFmtId="0" fontId="0" fillId="0" borderId="0" xfId="0" quotePrefix="1" applyFill="1" applyBorder="1" applyAlignment="1">
      <alignment horizontal="left"/>
    </xf>
    <xf numFmtId="0" fontId="0" fillId="0" borderId="0" xfId="0" quotePrefix="1" applyAlignment="1">
      <alignment horizontal="left"/>
    </xf>
    <xf numFmtId="0" fontId="0" fillId="0" borderId="4" xfId="0" applyBorder="1"/>
    <xf numFmtId="0" fontId="3" fillId="0" borderId="3" xfId="0" applyFont="1" applyBorder="1"/>
    <xf numFmtId="0" fontId="0" fillId="0" borderId="4" xfId="0" quotePrefix="1" applyBorder="1"/>
    <xf numFmtId="0" fontId="0" fillId="0" borderId="5" xfId="0" quotePrefix="1" applyBorder="1"/>
    <xf numFmtId="0" fontId="0" fillId="0" borderId="0" xfId="0" quotePrefix="1" applyBorder="1"/>
    <xf numFmtId="0" fontId="0" fillId="0" borderId="0" xfId="0" applyFont="1" applyAlignment="1">
      <alignment horizontal="left"/>
    </xf>
    <xf numFmtId="14" fontId="0" fillId="0" borderId="0" xfId="0" applyNumberFormat="1"/>
    <xf numFmtId="0" fontId="5" fillId="0" borderId="0" xfId="0" applyFont="1"/>
    <xf numFmtId="0" fontId="3" fillId="0" borderId="0" xfId="0" applyFont="1" applyAlignment="1">
      <alignment horizontal="center"/>
    </xf>
    <xf numFmtId="0" fontId="1" fillId="5" borderId="2" xfId="4" applyBorder="1" applyProtection="1">
      <protection locked="0"/>
    </xf>
    <xf numFmtId="0" fontId="0" fillId="3" borderId="2" xfId="2" applyFont="1" applyBorder="1" applyProtection="1">
      <protection locked="0"/>
    </xf>
    <xf numFmtId="0" fontId="2" fillId="2" borderId="2" xfId="1" applyBorder="1" applyProtection="1">
      <protection locked="0"/>
    </xf>
    <xf numFmtId="0" fontId="6" fillId="6" borderId="10" xfId="5" applyBorder="1" applyProtection="1">
      <protection locked="0"/>
    </xf>
    <xf numFmtId="0" fontId="0" fillId="0" borderId="0" xfId="0" applyAlignment="1">
      <alignment horizontal="center"/>
    </xf>
    <xf numFmtId="0" fontId="0" fillId="0" borderId="2" xfId="0" applyBorder="1" applyAlignment="1">
      <alignment horizontal="center"/>
    </xf>
    <xf numFmtId="0" fontId="0" fillId="0" borderId="2" xfId="0" quotePrefix="1" applyBorder="1" applyAlignment="1">
      <alignment horizontal="center"/>
    </xf>
    <xf numFmtId="0" fontId="0" fillId="0" borderId="0" xfId="0" applyBorder="1" applyAlignment="1">
      <alignment horizontal="center"/>
    </xf>
    <xf numFmtId="0" fontId="5" fillId="3" borderId="2" xfId="2" applyFont="1" applyBorder="1"/>
    <xf numFmtId="0" fontId="5" fillId="0" borderId="2" xfId="0" applyFont="1" applyBorder="1" applyAlignment="1">
      <alignment horizontal="center"/>
    </xf>
    <xf numFmtId="14" fontId="6" fillId="6" borderId="10" xfId="5" applyNumberFormat="1" applyBorder="1" applyProtection="1">
      <protection locked="0"/>
    </xf>
    <xf numFmtId="164" fontId="6" fillId="6" borderId="10" xfId="5" applyNumberFormat="1" applyBorder="1" applyProtection="1">
      <protection locked="0"/>
    </xf>
    <xf numFmtId="0" fontId="0" fillId="5" borderId="2" xfId="4" applyFont="1" applyBorder="1" applyProtection="1">
      <protection locked="0"/>
    </xf>
    <xf numFmtId="14" fontId="0" fillId="5" borderId="2" xfId="4" applyNumberFormat="1" applyFont="1" applyBorder="1" applyProtection="1">
      <protection locked="0"/>
    </xf>
    <xf numFmtId="0" fontId="0" fillId="4" borderId="2" xfId="3" applyFont="1" applyBorder="1" applyProtection="1">
      <protection locked="0"/>
    </xf>
    <xf numFmtId="0" fontId="2" fillId="2" borderId="5" xfId="1" applyBorder="1" applyProtection="1">
      <protection locked="0"/>
    </xf>
    <xf numFmtId="0" fontId="0" fillId="0" borderId="19" xfId="0" applyBorder="1"/>
    <xf numFmtId="0" fontId="0" fillId="0" borderId="19" xfId="0" applyBorder="1" applyProtection="1">
      <protection locked="0"/>
    </xf>
    <xf numFmtId="14" fontId="0" fillId="0" borderId="19" xfId="0" applyNumberFormat="1" applyBorder="1" applyProtection="1">
      <protection locked="0"/>
    </xf>
    <xf numFmtId="0" fontId="2" fillId="2" borderId="6" xfId="1" applyBorder="1" applyProtection="1">
      <protection locked="0"/>
    </xf>
    <xf numFmtId="0" fontId="2" fillId="2" borderId="7" xfId="1" applyBorder="1" applyProtection="1">
      <protection locked="0"/>
    </xf>
    <xf numFmtId="0" fontId="2" fillId="2" borderId="8" xfId="1" applyBorder="1" applyProtection="1">
      <protection locked="0"/>
    </xf>
    <xf numFmtId="0" fontId="2" fillId="3" borderId="20" xfId="2" applyFont="1" applyBorder="1" applyProtection="1">
      <protection locked="0"/>
    </xf>
    <xf numFmtId="0" fontId="0" fillId="0" borderId="0" xfId="0" applyFill="1" applyBorder="1"/>
    <xf numFmtId="165" fontId="0" fillId="4" borderId="2" xfId="3" applyNumberFormat="1" applyFont="1" applyBorder="1" applyProtection="1">
      <protection locked="0"/>
    </xf>
    <xf numFmtId="165" fontId="0" fillId="0" borderId="0" xfId="0" applyNumberFormat="1"/>
    <xf numFmtId="0" fontId="6" fillId="6" borderId="11" xfId="5" applyBorder="1" applyAlignment="1" applyProtection="1">
      <alignment wrapText="1"/>
      <protection locked="0"/>
    </xf>
    <xf numFmtId="0" fontId="6" fillId="6" borderId="12" xfId="5" applyBorder="1" applyAlignment="1" applyProtection="1">
      <alignment wrapText="1"/>
      <protection locked="0"/>
    </xf>
    <xf numFmtId="0" fontId="6" fillId="6" borderId="13" xfId="5" applyBorder="1" applyAlignment="1" applyProtection="1">
      <alignment wrapText="1"/>
      <protection locked="0"/>
    </xf>
    <xf numFmtId="0" fontId="6" fillId="6" borderId="14" xfId="5" applyBorder="1" applyAlignment="1" applyProtection="1">
      <alignment wrapText="1"/>
      <protection locked="0"/>
    </xf>
    <xf numFmtId="0" fontId="6" fillId="6" borderId="9" xfId="5" applyBorder="1" applyAlignment="1" applyProtection="1">
      <alignment wrapText="1"/>
      <protection locked="0"/>
    </xf>
    <xf numFmtId="0" fontId="6" fillId="6" borderId="15" xfId="5" applyBorder="1" applyAlignment="1" applyProtection="1">
      <alignment wrapText="1"/>
      <protection locked="0"/>
    </xf>
    <xf numFmtId="0" fontId="6" fillId="6" borderId="16" xfId="5" applyBorder="1" applyAlignment="1" applyProtection="1">
      <alignment wrapText="1"/>
      <protection locked="0"/>
    </xf>
    <xf numFmtId="0" fontId="6" fillId="6" borderId="17" xfId="5" applyBorder="1" applyAlignment="1" applyProtection="1">
      <alignment wrapText="1"/>
      <protection locked="0"/>
    </xf>
    <xf numFmtId="0" fontId="6" fillId="6" borderId="18" xfId="5" applyBorder="1" applyAlignment="1" applyProtection="1">
      <alignment wrapText="1"/>
      <protection locked="0"/>
    </xf>
  </cellXfs>
  <cellStyles count="6">
    <cellStyle name="20% - Accent3" xfId="4" builtinId="38"/>
    <cellStyle name="40% - Accent1" xfId="3" builtinId="31"/>
    <cellStyle name="Good" xfId="1" builtinId="26"/>
    <cellStyle name="Normal" xfId="0" builtinId="0"/>
    <cellStyle name="Note" xfId="2" builtinId="10"/>
    <cellStyle name="Output" xfId="5" builtinId="21"/>
  </cellStyles>
  <dxfs count="0"/>
  <tableStyles count="0" defaultTableStyle="TableStyleMedium2" defaultPivotStyle="PivotStyleLight16"/>
  <colors>
    <mruColors>
      <color rgb="FFFFFF99"/>
      <color rgb="FFF9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2133600</xdr:colOff>
      <xdr:row>469</xdr:row>
      <xdr:rowOff>19050</xdr:rowOff>
    </xdr:from>
    <xdr:to>
      <xdr:col>3</xdr:col>
      <xdr:colOff>800100</xdr:colOff>
      <xdr:row>473</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48075" y="80819625"/>
          <a:ext cx="3095625" cy="9048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STMA Playing Conditions index is an overall field quality rating that takes into consideration factors such as weather, turfgrass health, drainage maintenance, and event or activities scheduled for the field.</a:t>
          </a:r>
        </a:p>
      </xdr:txBody>
    </xdr:sp>
    <xdr:clientData/>
  </xdr:twoCellAnchor>
  <xdr:twoCellAnchor>
    <xdr:from>
      <xdr:col>0</xdr:col>
      <xdr:colOff>28575</xdr:colOff>
      <xdr:row>480</xdr:row>
      <xdr:rowOff>19050</xdr:rowOff>
    </xdr:from>
    <xdr:to>
      <xdr:col>4</xdr:col>
      <xdr:colOff>0</xdr:colOff>
      <xdr:row>482</xdr:row>
      <xdr:rowOff>152400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575" y="82915125"/>
          <a:ext cx="76295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Playing field conditions affect performance.  While all STMA - member managed fields are professionally managed for safety, performance, appearance; field attributes vary by design, maintenance and other variables.  </a:t>
          </a:r>
        </a:p>
      </xdr:txBody>
    </xdr:sp>
    <xdr:clientData/>
  </xdr:twoCellAnchor>
  <xdr:twoCellAnchor editAs="oneCell">
    <xdr:from>
      <xdr:col>0</xdr:col>
      <xdr:colOff>495299</xdr:colOff>
      <xdr:row>260</xdr:row>
      <xdr:rowOff>180975</xdr:rowOff>
    </xdr:from>
    <xdr:to>
      <xdr:col>2</xdr:col>
      <xdr:colOff>828675</xdr:colOff>
      <xdr:row>275</xdr:row>
      <xdr:rowOff>48895</xdr:rowOff>
    </xdr:to>
    <xdr:pic>
      <xdr:nvPicPr>
        <xdr:cNvPr id="9" name="Pictur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299" y="51215925"/>
          <a:ext cx="4895851" cy="2725420"/>
        </a:xfrm>
        <a:prstGeom prst="rect">
          <a:avLst/>
        </a:prstGeom>
        <a:noFill/>
        <a:ln>
          <a:noFill/>
        </a:ln>
      </xdr:spPr>
    </xdr:pic>
    <xdr:clientData/>
  </xdr:twoCellAnchor>
  <xdr:twoCellAnchor editAs="oneCell">
    <xdr:from>
      <xdr:col>0</xdr:col>
      <xdr:colOff>933450</xdr:colOff>
      <xdr:row>275</xdr:row>
      <xdr:rowOff>171450</xdr:rowOff>
    </xdr:from>
    <xdr:to>
      <xdr:col>2</xdr:col>
      <xdr:colOff>261620</xdr:colOff>
      <xdr:row>295</xdr:row>
      <xdr:rowOff>99060</xdr:rowOff>
    </xdr:to>
    <xdr:pic>
      <xdr:nvPicPr>
        <xdr:cNvPr id="19" name="Picture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54063900"/>
          <a:ext cx="3890645" cy="3737610"/>
        </a:xfrm>
        <a:prstGeom prst="rect">
          <a:avLst/>
        </a:prstGeom>
        <a:noFill/>
        <a:ln>
          <a:noFill/>
        </a:ln>
      </xdr:spPr>
    </xdr:pic>
    <xdr:clientData/>
  </xdr:twoCellAnchor>
  <xdr:twoCellAnchor editAs="oneCell">
    <xdr:from>
      <xdr:col>0</xdr:col>
      <xdr:colOff>238125</xdr:colOff>
      <xdr:row>244</xdr:row>
      <xdr:rowOff>180975</xdr:rowOff>
    </xdr:from>
    <xdr:to>
      <xdr:col>2</xdr:col>
      <xdr:colOff>1171574</xdr:colOff>
      <xdr:row>259</xdr:row>
      <xdr:rowOff>47625</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25" y="48167925"/>
          <a:ext cx="5495924" cy="27241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333375</xdr:colOff>
          <xdr:row>323</xdr:row>
          <xdr:rowOff>19050</xdr:rowOff>
        </xdr:from>
        <xdr:to>
          <xdr:col>1</xdr:col>
          <xdr:colOff>2628900</xdr:colOff>
          <xdr:row>333</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2:C118" totalsRowShown="0">
  <autoFilter ref="A112:C118" xr:uid="{00000000-0009-0000-0100-000001000000}"/>
  <tableColumns count="3">
    <tableColumn id="1" xr3:uid="{00000000-0010-0000-0000-000001000000}" name="Sport"/>
    <tableColumn id="2" xr3:uid="{00000000-0010-0000-0000-000002000000}" name="Season Start Date:"/>
    <tableColumn id="3" xr3:uid="{00000000-0010-0000-0000-000003000000}" name="Season End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501"/>
  <sheetViews>
    <sheetView tabSelected="1" workbookViewId="0">
      <selection activeCell="D1" sqref="D1"/>
    </sheetView>
  </sheetViews>
  <sheetFormatPr defaultRowHeight="15" x14ac:dyDescent="0.25"/>
  <cols>
    <col min="1" max="1" width="22.7109375" customWidth="1"/>
    <col min="2" max="2" width="45.7109375" customWidth="1"/>
    <col min="3" max="3" width="20.7109375" customWidth="1"/>
    <col min="4" max="4" width="25.7109375" customWidth="1"/>
    <col min="5" max="5" width="20.7109375" customWidth="1"/>
    <col min="6" max="6" width="10.7109375" customWidth="1"/>
    <col min="7" max="8" width="30.7109375" customWidth="1"/>
    <col min="9" max="9" width="12.7109375" customWidth="1"/>
    <col min="10" max="10" width="30.7109375" customWidth="1"/>
    <col min="11" max="24" width="8.7109375" customWidth="1"/>
    <col min="27" max="27" width="20.7109375" customWidth="1"/>
    <col min="28" max="28" width="12.7109375" customWidth="1"/>
    <col min="29" max="29" width="20.7109375" customWidth="1"/>
    <col min="30" max="30" width="10.7109375" customWidth="1"/>
    <col min="31" max="31" width="20.7109375" customWidth="1"/>
    <col min="32" max="32" width="12.7109375" customWidth="1"/>
    <col min="106" max="106" width="20.7109375" customWidth="1"/>
  </cols>
  <sheetData>
    <row r="1" spans="1:106" ht="19.5" thickBot="1" x14ac:dyDescent="0.35">
      <c r="A1" s="1" t="s">
        <v>342</v>
      </c>
      <c r="F1" s="2" t="s">
        <v>114</v>
      </c>
      <c r="G1" s="2" t="s">
        <v>233</v>
      </c>
      <c r="AA1" s="2" t="s">
        <v>237</v>
      </c>
      <c r="BA1" s="2" t="s">
        <v>268</v>
      </c>
      <c r="CR1" s="2" t="s">
        <v>301</v>
      </c>
    </row>
    <row r="2" spans="1:106" ht="15.75" thickBot="1" x14ac:dyDescent="0.3">
      <c r="A2" t="s">
        <v>0</v>
      </c>
      <c r="B2" s="34" t="s">
        <v>91</v>
      </c>
      <c r="C2" t="s">
        <v>341</v>
      </c>
      <c r="D2" s="35" t="s">
        <v>91</v>
      </c>
      <c r="F2" s="2" t="s">
        <v>115</v>
      </c>
      <c r="G2" s="2" t="s">
        <v>116</v>
      </c>
      <c r="H2" s="2" t="s">
        <v>117</v>
      </c>
      <c r="I2" s="2" t="s">
        <v>118</v>
      </c>
      <c r="J2" s="2" t="s">
        <v>119</v>
      </c>
      <c r="K2" s="2" t="s">
        <v>217</v>
      </c>
      <c r="L2" s="2" t="s">
        <v>218</v>
      </c>
      <c r="M2" s="2" t="s">
        <v>219</v>
      </c>
      <c r="N2" s="2" t="s">
        <v>220</v>
      </c>
      <c r="O2" s="2" t="s">
        <v>221</v>
      </c>
      <c r="P2" s="2" t="s">
        <v>222</v>
      </c>
      <c r="Q2" s="2" t="s">
        <v>223</v>
      </c>
      <c r="R2" s="2" t="s">
        <v>224</v>
      </c>
      <c r="S2" s="2" t="s">
        <v>225</v>
      </c>
      <c r="T2" s="2" t="s">
        <v>226</v>
      </c>
      <c r="U2" s="2" t="s">
        <v>227</v>
      </c>
      <c r="V2" s="2" t="s">
        <v>228</v>
      </c>
      <c r="W2" s="2" t="s">
        <v>229</v>
      </c>
      <c r="X2" s="2" t="s">
        <v>230</v>
      </c>
      <c r="Y2" s="2" t="s">
        <v>231</v>
      </c>
      <c r="Z2" s="2" t="s">
        <v>232</v>
      </c>
      <c r="AA2" s="2" t="s">
        <v>238</v>
      </c>
      <c r="AB2" s="2" t="s">
        <v>239</v>
      </c>
      <c r="AC2" s="2" t="s">
        <v>241</v>
      </c>
      <c r="AD2" s="2" t="s">
        <v>242</v>
      </c>
      <c r="AE2" s="2" t="s">
        <v>243</v>
      </c>
      <c r="AF2" s="2" t="s">
        <v>244</v>
      </c>
      <c r="AG2" s="2" t="s">
        <v>245</v>
      </c>
      <c r="AH2" s="2" t="s">
        <v>246</v>
      </c>
      <c r="AI2" s="2" t="s">
        <v>247</v>
      </c>
      <c r="AJ2" s="2" t="s">
        <v>248</v>
      </c>
      <c r="AK2" s="2" t="s">
        <v>249</v>
      </c>
      <c r="AL2" s="2" t="s">
        <v>250</v>
      </c>
      <c r="AM2" s="2" t="s">
        <v>251</v>
      </c>
      <c r="AN2" s="2" t="s">
        <v>252</v>
      </c>
      <c r="AO2" s="2" t="s">
        <v>253</v>
      </c>
      <c r="AP2" s="2" t="s">
        <v>254</v>
      </c>
      <c r="AQ2" s="2" t="s">
        <v>255</v>
      </c>
      <c r="AR2" s="2" t="s">
        <v>256</v>
      </c>
      <c r="AS2" s="2" t="s">
        <v>257</v>
      </c>
      <c r="AT2" s="2" t="s">
        <v>258</v>
      </c>
      <c r="AU2" s="2" t="s">
        <v>259</v>
      </c>
      <c r="AV2" s="2" t="s">
        <v>260</v>
      </c>
      <c r="AW2" s="2" t="s">
        <v>261</v>
      </c>
      <c r="AX2" s="2" t="s">
        <v>262</v>
      </c>
      <c r="AY2" s="2" t="s">
        <v>263</v>
      </c>
      <c r="AZ2" s="2" t="s">
        <v>264</v>
      </c>
      <c r="BA2" s="2" t="s">
        <v>269</v>
      </c>
      <c r="BB2" s="2" t="s">
        <v>270</v>
      </c>
      <c r="BC2" s="2" t="s">
        <v>271</v>
      </c>
      <c r="BD2" s="2" t="s">
        <v>272</v>
      </c>
      <c r="BE2" s="2" t="s">
        <v>273</v>
      </c>
      <c r="BF2" s="2" t="s">
        <v>357</v>
      </c>
      <c r="BG2" s="2" t="s">
        <v>358</v>
      </c>
      <c r="BH2" s="2" t="s">
        <v>360</v>
      </c>
      <c r="BI2" s="2" t="s">
        <v>359</v>
      </c>
      <c r="BJ2" s="2" t="s">
        <v>361</v>
      </c>
      <c r="BK2" s="2" t="s">
        <v>362</v>
      </c>
      <c r="BL2" s="2" t="s">
        <v>363</v>
      </c>
      <c r="BM2" s="2" t="s">
        <v>364</v>
      </c>
      <c r="BN2" s="2" t="s">
        <v>365</v>
      </c>
      <c r="BO2" s="2" t="s">
        <v>366</v>
      </c>
      <c r="BP2" s="2" t="s">
        <v>274</v>
      </c>
      <c r="BQ2" s="2" t="s">
        <v>275</v>
      </c>
      <c r="BR2" s="2" t="s">
        <v>276</v>
      </c>
      <c r="BS2" s="2" t="s">
        <v>277</v>
      </c>
      <c r="BT2" s="2" t="s">
        <v>278</v>
      </c>
      <c r="BU2" s="2" t="s">
        <v>279</v>
      </c>
      <c r="BV2" s="2" t="s">
        <v>280</v>
      </c>
      <c r="BW2" s="2" t="s">
        <v>281</v>
      </c>
      <c r="BX2" s="2" t="s">
        <v>282</v>
      </c>
      <c r="BY2" s="2" t="s">
        <v>283</v>
      </c>
      <c r="BZ2" s="2" t="s">
        <v>284</v>
      </c>
      <c r="CA2" s="2" t="s">
        <v>285</v>
      </c>
      <c r="CB2" s="2" t="s">
        <v>286</v>
      </c>
      <c r="CC2" s="2" t="s">
        <v>287</v>
      </c>
      <c r="CD2" s="2" t="s">
        <v>288</v>
      </c>
      <c r="CE2" s="2" t="s">
        <v>289</v>
      </c>
      <c r="CF2" s="2" t="s">
        <v>290</v>
      </c>
      <c r="CG2" s="2" t="s">
        <v>291</v>
      </c>
      <c r="CH2" s="2" t="s">
        <v>292</v>
      </c>
      <c r="CI2" s="2" t="s">
        <v>293</v>
      </c>
      <c r="CJ2" s="2" t="s">
        <v>367</v>
      </c>
      <c r="CK2" s="2" t="s">
        <v>294</v>
      </c>
      <c r="CL2" s="2" t="s">
        <v>295</v>
      </c>
      <c r="CM2" s="2" t="s">
        <v>296</v>
      </c>
      <c r="CN2" s="2" t="s">
        <v>297</v>
      </c>
      <c r="CO2" s="2" t="s">
        <v>298</v>
      </c>
      <c r="CP2" s="2" t="s">
        <v>299</v>
      </c>
      <c r="CQ2" s="2" t="s">
        <v>300</v>
      </c>
      <c r="CR2" s="2" t="s">
        <v>302</v>
      </c>
      <c r="CS2" s="2" t="s">
        <v>303</v>
      </c>
      <c r="CT2" s="2" t="s">
        <v>304</v>
      </c>
      <c r="CU2" s="2" t="s">
        <v>305</v>
      </c>
      <c r="CV2" s="2" t="s">
        <v>306</v>
      </c>
      <c r="CW2" s="2" t="s">
        <v>307</v>
      </c>
      <c r="CX2" s="2" t="s">
        <v>308</v>
      </c>
      <c r="CY2" s="2" t="s">
        <v>300</v>
      </c>
      <c r="CZ2" s="2" t="s">
        <v>309</v>
      </c>
      <c r="DA2" s="2" t="s">
        <v>310</v>
      </c>
      <c r="DB2" s="21" t="s">
        <v>336</v>
      </c>
    </row>
    <row r="3" spans="1:106" ht="15.75" thickBot="1" x14ac:dyDescent="0.3">
      <c r="A3" t="s">
        <v>2</v>
      </c>
      <c r="B3" s="34" t="s">
        <v>91</v>
      </c>
      <c r="C3" t="s">
        <v>1</v>
      </c>
      <c r="D3" s="34" t="s">
        <v>91</v>
      </c>
      <c r="F3" s="19" t="str">
        <f>D2</f>
        <v xml:space="preserve"> </v>
      </c>
      <c r="G3" t="str">
        <f>+B2</f>
        <v xml:space="preserve"> </v>
      </c>
      <c r="H3" t="str">
        <f>+B3</f>
        <v xml:space="preserve"> </v>
      </c>
      <c r="I3">
        <f>+C5</f>
        <v>0</v>
      </c>
      <c r="J3" t="str">
        <f>+D3</f>
        <v xml:space="preserve"> </v>
      </c>
      <c r="K3">
        <f>+C12</f>
        <v>0</v>
      </c>
      <c r="L3">
        <f>+C19</f>
        <v>0</v>
      </c>
      <c r="M3">
        <f>+C24</f>
        <v>0</v>
      </c>
      <c r="N3">
        <f>+C31</f>
        <v>0</v>
      </c>
      <c r="O3">
        <f>+C38</f>
        <v>0</v>
      </c>
      <c r="P3">
        <f>+C42</f>
        <v>0</v>
      </c>
      <c r="Q3">
        <f>+C44</f>
        <v>0</v>
      </c>
      <c r="R3">
        <f>+C46</f>
        <v>0</v>
      </c>
      <c r="S3">
        <f>+C48</f>
        <v>0</v>
      </c>
      <c r="T3">
        <f>+C52</f>
        <v>0</v>
      </c>
      <c r="U3">
        <f>+C56</f>
        <v>0</v>
      </c>
      <c r="V3">
        <f>+C60</f>
        <v>0</v>
      </c>
      <c r="W3">
        <f>+C64</f>
        <v>0</v>
      </c>
      <c r="X3">
        <f>+C68</f>
        <v>0</v>
      </c>
      <c r="Y3">
        <f>+C72</f>
        <v>0</v>
      </c>
      <c r="Z3" t="str">
        <f>+C79</f>
        <v xml:space="preserve"> </v>
      </c>
      <c r="AA3" t="str">
        <f>+B87</f>
        <v xml:space="preserve"> </v>
      </c>
      <c r="AB3">
        <f>+C89</f>
        <v>0</v>
      </c>
      <c r="AC3" t="str">
        <f>+B98</f>
        <v xml:space="preserve"> </v>
      </c>
      <c r="AD3">
        <f>+C100</f>
        <v>0</v>
      </c>
      <c r="AE3" t="str">
        <f>+B106</f>
        <v xml:space="preserve"> </v>
      </c>
      <c r="AF3" t="str">
        <f>+C118</f>
        <v xml:space="preserve"> </v>
      </c>
      <c r="AG3">
        <f>+C120</f>
        <v>0</v>
      </c>
      <c r="AH3">
        <f>+C127</f>
        <v>0</v>
      </c>
      <c r="AI3">
        <f>+C131</f>
        <v>0</v>
      </c>
      <c r="AJ3">
        <f>+C135</f>
        <v>0</v>
      </c>
      <c r="AK3">
        <f>+C140</f>
        <v>0</v>
      </c>
      <c r="AL3">
        <f>+C144</f>
        <v>0</v>
      </c>
      <c r="AM3">
        <f>+C148</f>
        <v>0</v>
      </c>
      <c r="AN3">
        <f>+C152</f>
        <v>0</v>
      </c>
      <c r="AO3">
        <f>+C159</f>
        <v>0</v>
      </c>
      <c r="AP3">
        <f>+C164</f>
        <v>0</v>
      </c>
      <c r="AQ3">
        <f>+C168</f>
        <v>0</v>
      </c>
      <c r="AR3">
        <f>+C173</f>
        <v>0</v>
      </c>
      <c r="AS3">
        <f>+C182</f>
        <v>0</v>
      </c>
      <c r="AT3">
        <f>+C184</f>
        <v>0</v>
      </c>
      <c r="AU3">
        <f>+C188</f>
        <v>0</v>
      </c>
      <c r="AV3">
        <f>+C195</f>
        <v>0</v>
      </c>
      <c r="AW3">
        <f>+C199</f>
        <v>0</v>
      </c>
      <c r="AX3">
        <f>+C206</f>
        <v>0</v>
      </c>
      <c r="AY3">
        <f>+C210</f>
        <v>0</v>
      </c>
      <c r="AZ3">
        <f>+C217</f>
        <v>0</v>
      </c>
      <c r="BA3">
        <f>+C225</f>
        <v>0</v>
      </c>
      <c r="BB3">
        <f>+C230</f>
        <v>0</v>
      </c>
      <c r="BC3" s="47">
        <f>+C234</f>
        <v>0</v>
      </c>
      <c r="BD3">
        <f>+C236</f>
        <v>0</v>
      </c>
      <c r="BE3">
        <f>+C241</f>
        <v>0</v>
      </c>
      <c r="BF3">
        <f>+C300</f>
        <v>0</v>
      </c>
      <c r="BG3">
        <f>+C301</f>
        <v>0</v>
      </c>
      <c r="BH3">
        <f>+C302</f>
        <v>0</v>
      </c>
      <c r="BI3">
        <f>+C303</f>
        <v>0</v>
      </c>
      <c r="BJ3">
        <f>+C304</f>
        <v>0</v>
      </c>
      <c r="BK3">
        <f>+C305</f>
        <v>0</v>
      </c>
      <c r="BL3">
        <f>+C306</f>
        <v>0</v>
      </c>
      <c r="BM3">
        <f>+C307</f>
        <v>0</v>
      </c>
      <c r="BN3">
        <f>+C308</f>
        <v>0</v>
      </c>
      <c r="BO3">
        <f>+C309</f>
        <v>0</v>
      </c>
      <c r="BP3">
        <f>+C312</f>
        <v>0</v>
      </c>
      <c r="BQ3">
        <f>+C313</f>
        <v>0</v>
      </c>
      <c r="BR3">
        <f>+C314</f>
        <v>0</v>
      </c>
      <c r="BS3">
        <f>+C315</f>
        <v>0</v>
      </c>
      <c r="BT3">
        <f>+C316</f>
        <v>0</v>
      </c>
      <c r="BU3">
        <f>+C317</f>
        <v>0</v>
      </c>
      <c r="BV3">
        <f>+C318</f>
        <v>0</v>
      </c>
      <c r="BW3">
        <f>+C319</f>
        <v>0</v>
      </c>
      <c r="BX3">
        <f>+C320</f>
        <v>0</v>
      </c>
      <c r="BY3">
        <f>+C321</f>
        <v>0</v>
      </c>
      <c r="BZ3">
        <f>+C324</f>
        <v>0</v>
      </c>
      <c r="CA3">
        <f>+C325</f>
        <v>0</v>
      </c>
      <c r="CB3">
        <f>+C326</f>
        <v>0</v>
      </c>
      <c r="CC3">
        <f>+C327</f>
        <v>0</v>
      </c>
      <c r="CD3">
        <f>+C328</f>
        <v>0</v>
      </c>
      <c r="CE3">
        <f>+C329</f>
        <v>0</v>
      </c>
      <c r="CF3">
        <f>+C330</f>
        <v>0</v>
      </c>
      <c r="CG3">
        <f>+C331</f>
        <v>0</v>
      </c>
      <c r="CH3">
        <f>+C332</f>
        <v>0</v>
      </c>
      <c r="CI3">
        <f>+C333</f>
        <v>0</v>
      </c>
      <c r="CJ3">
        <f>+C335</f>
        <v>0</v>
      </c>
      <c r="CK3">
        <f>+C341</f>
        <v>0</v>
      </c>
      <c r="CL3">
        <f>+C345</f>
        <v>0</v>
      </c>
      <c r="CM3">
        <f>+C350</f>
        <v>0</v>
      </c>
      <c r="CN3">
        <f>+C364</f>
        <v>0</v>
      </c>
      <c r="CO3">
        <f>+C371</f>
        <v>0</v>
      </c>
      <c r="CP3">
        <f>+C385</f>
        <v>0</v>
      </c>
      <c r="CQ3">
        <f>+C394</f>
        <v>0</v>
      </c>
      <c r="CR3">
        <f>+C408</f>
        <v>0</v>
      </c>
      <c r="CS3">
        <f>+C415</f>
        <v>0</v>
      </c>
      <c r="CT3">
        <f>+C419</f>
        <v>0</v>
      </c>
      <c r="CU3">
        <f>+C424</f>
        <v>0</v>
      </c>
      <c r="CV3">
        <f>+C431</f>
        <v>0</v>
      </c>
      <c r="CW3">
        <f>+C436</f>
        <v>0</v>
      </c>
      <c r="CX3">
        <f>+C441</f>
        <v>0</v>
      </c>
      <c r="CY3">
        <f>+C394</f>
        <v>0</v>
      </c>
      <c r="CZ3">
        <f>+C445</f>
        <v>0</v>
      </c>
      <c r="DA3">
        <f>+C447</f>
        <v>0</v>
      </c>
      <c r="DB3" s="26" t="str">
        <f>IF(CZ3=0, +D394, IF(CZ3&gt;0, +D447))</f>
        <v>1-UNPLAYABLE</v>
      </c>
    </row>
    <row r="4" spans="1:106" ht="15.75" thickBot="1" x14ac:dyDescent="0.3">
      <c r="A4" t="s">
        <v>337</v>
      </c>
      <c r="BF4" s="26"/>
      <c r="BG4" s="26"/>
      <c r="BH4" s="26"/>
      <c r="BI4" s="26"/>
      <c r="BJ4" s="26"/>
      <c r="BK4" s="26"/>
      <c r="BL4" s="26"/>
      <c r="BM4" s="26"/>
      <c r="BN4" s="26"/>
      <c r="BO4" s="26"/>
    </row>
    <row r="5" spans="1:106" ht="15.75" thickBot="1" x14ac:dyDescent="0.3">
      <c r="B5" t="s">
        <v>120</v>
      </c>
      <c r="C5" s="34">
        <v>0</v>
      </c>
    </row>
    <row r="6" spans="1:106" x14ac:dyDescent="0.25">
      <c r="B6" t="s">
        <v>121</v>
      </c>
      <c r="C6" t="s">
        <v>91</v>
      </c>
    </row>
    <row r="7" spans="1:106" x14ac:dyDescent="0.25">
      <c r="B7" t="s">
        <v>122</v>
      </c>
      <c r="C7" t="s">
        <v>370</v>
      </c>
    </row>
    <row r="8" spans="1:106" x14ac:dyDescent="0.25">
      <c r="B8" t="s">
        <v>123</v>
      </c>
      <c r="C8" t="s">
        <v>91</v>
      </c>
    </row>
    <row r="9" spans="1:106" x14ac:dyDescent="0.25">
      <c r="B9" t="s">
        <v>124</v>
      </c>
      <c r="C9" t="s">
        <v>91</v>
      </c>
    </row>
    <row r="10" spans="1:106" x14ac:dyDescent="0.25">
      <c r="B10" t="s">
        <v>91</v>
      </c>
    </row>
    <row r="11" spans="1:106" ht="19.5" thickBot="1" x14ac:dyDescent="0.35">
      <c r="A11" s="20" t="s">
        <v>3</v>
      </c>
    </row>
    <row r="12" spans="1:106" ht="15.75" thickBot="1" x14ac:dyDescent="0.3">
      <c r="A12" t="s">
        <v>4</v>
      </c>
      <c r="C12" s="23">
        <v>0</v>
      </c>
    </row>
    <row r="13" spans="1:106" x14ac:dyDescent="0.25">
      <c r="B13" t="s">
        <v>5</v>
      </c>
    </row>
    <row r="14" spans="1:106" x14ac:dyDescent="0.25">
      <c r="B14" t="s">
        <v>6</v>
      </c>
    </row>
    <row r="15" spans="1:106" x14ac:dyDescent="0.25">
      <c r="B15" t="s">
        <v>7</v>
      </c>
    </row>
    <row r="16" spans="1:106" x14ac:dyDescent="0.25">
      <c r="B16" t="s">
        <v>8</v>
      </c>
    </row>
    <row r="17" spans="1:3" x14ac:dyDescent="0.25">
      <c r="B17" t="s">
        <v>13</v>
      </c>
    </row>
    <row r="18" spans="1:3" ht="15.75" thickBot="1" x14ac:dyDescent="0.3"/>
    <row r="19" spans="1:3" ht="15.75" thickBot="1" x14ac:dyDescent="0.3">
      <c r="A19" t="s">
        <v>9</v>
      </c>
      <c r="C19" s="23">
        <v>0</v>
      </c>
    </row>
    <row r="20" spans="1:3" x14ac:dyDescent="0.25">
      <c r="B20" t="s">
        <v>10</v>
      </c>
    </row>
    <row r="21" spans="1:3" x14ac:dyDescent="0.25">
      <c r="B21" t="s">
        <v>11</v>
      </c>
    </row>
    <row r="22" spans="1:3" x14ac:dyDescent="0.25">
      <c r="B22" t="s">
        <v>12</v>
      </c>
    </row>
    <row r="23" spans="1:3" ht="15.75" thickBot="1" x14ac:dyDescent="0.3"/>
    <row r="24" spans="1:3" ht="15.75" thickBot="1" x14ac:dyDescent="0.3">
      <c r="A24" t="s">
        <v>37</v>
      </c>
      <c r="C24" s="24">
        <v>0</v>
      </c>
    </row>
    <row r="25" spans="1:3" x14ac:dyDescent="0.25">
      <c r="B25" t="s">
        <v>5</v>
      </c>
    </row>
    <row r="26" spans="1:3" x14ac:dyDescent="0.25">
      <c r="B26" t="s">
        <v>6</v>
      </c>
    </row>
    <row r="27" spans="1:3" x14ac:dyDescent="0.25">
      <c r="B27" t="s">
        <v>7</v>
      </c>
    </row>
    <row r="28" spans="1:3" x14ac:dyDescent="0.25">
      <c r="B28" t="s">
        <v>8</v>
      </c>
    </row>
    <row r="29" spans="1:3" x14ac:dyDescent="0.25">
      <c r="B29" t="s">
        <v>13</v>
      </c>
    </row>
    <row r="30" spans="1:3" ht="15.75" thickBot="1" x14ac:dyDescent="0.3"/>
    <row r="31" spans="1:3" ht="15.75" thickBot="1" x14ac:dyDescent="0.3">
      <c r="A31" t="s">
        <v>14</v>
      </c>
      <c r="C31" s="23">
        <v>0</v>
      </c>
    </row>
    <row r="32" spans="1:3" x14ac:dyDescent="0.25">
      <c r="B32" t="s">
        <v>15</v>
      </c>
    </row>
    <row r="33" spans="1:3" x14ac:dyDescent="0.25">
      <c r="B33" t="s">
        <v>16</v>
      </c>
    </row>
    <row r="34" spans="1:3" x14ac:dyDescent="0.25">
      <c r="B34" t="s">
        <v>17</v>
      </c>
    </row>
    <row r="35" spans="1:3" x14ac:dyDescent="0.25">
      <c r="B35" t="s">
        <v>373</v>
      </c>
    </row>
    <row r="36" spans="1:3" x14ac:dyDescent="0.25">
      <c r="B36" t="s">
        <v>18</v>
      </c>
    </row>
    <row r="37" spans="1:3" ht="15.75" thickBot="1" x14ac:dyDescent="0.3"/>
    <row r="38" spans="1:3" ht="15.75" thickBot="1" x14ac:dyDescent="0.3">
      <c r="A38" t="s">
        <v>19</v>
      </c>
      <c r="C38" s="23">
        <v>0</v>
      </c>
    </row>
    <row r="39" spans="1:3" x14ac:dyDescent="0.25">
      <c r="B39" t="s">
        <v>20</v>
      </c>
    </row>
    <row r="40" spans="1:3" x14ac:dyDescent="0.25">
      <c r="B40" t="s">
        <v>21</v>
      </c>
    </row>
    <row r="41" spans="1:3" ht="15.75" thickBot="1" x14ac:dyDescent="0.3"/>
    <row r="42" spans="1:3" ht="15.75" thickBot="1" x14ac:dyDescent="0.3">
      <c r="A42" t="s">
        <v>22</v>
      </c>
      <c r="C42" s="24">
        <v>0</v>
      </c>
    </row>
    <row r="43" spans="1:3" ht="15.75" thickBot="1" x14ac:dyDescent="0.3"/>
    <row r="44" spans="1:3" ht="15.75" thickBot="1" x14ac:dyDescent="0.3">
      <c r="A44" t="s">
        <v>23</v>
      </c>
      <c r="C44" s="24">
        <v>0</v>
      </c>
    </row>
    <row r="45" spans="1:3" ht="15.75" thickBot="1" x14ac:dyDescent="0.3"/>
    <row r="46" spans="1:3" ht="15.75" thickBot="1" x14ac:dyDescent="0.3">
      <c r="A46" t="s">
        <v>24</v>
      </c>
      <c r="C46" s="24">
        <v>0</v>
      </c>
    </row>
    <row r="47" spans="1:3" ht="15.75" thickBot="1" x14ac:dyDescent="0.3"/>
    <row r="48" spans="1:3" ht="15.75" thickBot="1" x14ac:dyDescent="0.3">
      <c r="A48" t="s">
        <v>25</v>
      </c>
      <c r="C48" s="24">
        <v>0</v>
      </c>
    </row>
    <row r="49" spans="1:3" x14ac:dyDescent="0.25">
      <c r="B49" t="s">
        <v>20</v>
      </c>
    </row>
    <row r="50" spans="1:3" x14ac:dyDescent="0.25">
      <c r="B50" t="s">
        <v>21</v>
      </c>
    </row>
    <row r="51" spans="1:3" ht="15.75" thickBot="1" x14ac:dyDescent="0.3"/>
    <row r="52" spans="1:3" ht="15.75" thickBot="1" x14ac:dyDescent="0.3">
      <c r="A52" t="s">
        <v>26</v>
      </c>
      <c r="C52" s="24">
        <v>0</v>
      </c>
    </row>
    <row r="53" spans="1:3" x14ac:dyDescent="0.25">
      <c r="B53" t="s">
        <v>20</v>
      </c>
    </row>
    <row r="54" spans="1:3" x14ac:dyDescent="0.25">
      <c r="B54" t="s">
        <v>21</v>
      </c>
    </row>
    <row r="55" spans="1:3" ht="15.75" thickBot="1" x14ac:dyDescent="0.3"/>
    <row r="56" spans="1:3" ht="15.75" thickBot="1" x14ac:dyDescent="0.3">
      <c r="A56" t="s">
        <v>27</v>
      </c>
      <c r="C56" s="24">
        <v>0</v>
      </c>
    </row>
    <row r="57" spans="1:3" x14ac:dyDescent="0.25">
      <c r="B57" t="s">
        <v>376</v>
      </c>
    </row>
    <row r="58" spans="1:3" x14ac:dyDescent="0.25">
      <c r="B58" t="s">
        <v>377</v>
      </c>
    </row>
    <row r="59" spans="1:3" ht="15.75" thickBot="1" x14ac:dyDescent="0.3"/>
    <row r="60" spans="1:3" ht="15.75" thickBot="1" x14ac:dyDescent="0.3">
      <c r="A60" t="s">
        <v>28</v>
      </c>
      <c r="C60" s="24">
        <v>0</v>
      </c>
    </row>
    <row r="61" spans="1:3" x14ac:dyDescent="0.25">
      <c r="B61" t="s">
        <v>20</v>
      </c>
    </row>
    <row r="62" spans="1:3" x14ac:dyDescent="0.25">
      <c r="B62" t="s">
        <v>21</v>
      </c>
    </row>
    <row r="63" spans="1:3" ht="15.75" thickBot="1" x14ac:dyDescent="0.3"/>
    <row r="64" spans="1:3" ht="15.75" thickBot="1" x14ac:dyDescent="0.3">
      <c r="A64" t="s">
        <v>29</v>
      </c>
      <c r="C64" s="24">
        <v>0</v>
      </c>
    </row>
    <row r="65" spans="1:3" x14ac:dyDescent="0.25">
      <c r="B65" t="s">
        <v>376</v>
      </c>
    </row>
    <row r="66" spans="1:3" x14ac:dyDescent="0.25">
      <c r="B66" t="s">
        <v>377</v>
      </c>
    </row>
    <row r="67" spans="1:3" ht="15.75" thickBot="1" x14ac:dyDescent="0.3"/>
    <row r="68" spans="1:3" ht="15.75" thickBot="1" x14ac:dyDescent="0.3">
      <c r="A68" t="s">
        <v>30</v>
      </c>
      <c r="C68" s="24">
        <v>0</v>
      </c>
    </row>
    <row r="69" spans="1:3" x14ac:dyDescent="0.25">
      <c r="B69" t="s">
        <v>20</v>
      </c>
    </row>
    <row r="70" spans="1:3" x14ac:dyDescent="0.25">
      <c r="B70" t="s">
        <v>21</v>
      </c>
    </row>
    <row r="71" spans="1:3" ht="15.75" thickBot="1" x14ac:dyDescent="0.3"/>
    <row r="72" spans="1:3" ht="15.75" thickBot="1" x14ac:dyDescent="0.3">
      <c r="A72" t="s">
        <v>31</v>
      </c>
      <c r="C72" s="23">
        <v>0</v>
      </c>
    </row>
    <row r="73" spans="1:3" x14ac:dyDescent="0.25">
      <c r="B73" t="s">
        <v>32</v>
      </c>
    </row>
    <row r="74" spans="1:3" x14ac:dyDescent="0.25">
      <c r="B74" t="s">
        <v>33</v>
      </c>
    </row>
    <row r="75" spans="1:3" x14ac:dyDescent="0.25">
      <c r="B75" t="s">
        <v>34</v>
      </c>
    </row>
    <row r="76" spans="1:3" x14ac:dyDescent="0.25">
      <c r="B76" t="s">
        <v>35</v>
      </c>
    </row>
    <row r="77" spans="1:3" x14ac:dyDescent="0.25">
      <c r="B77" t="s">
        <v>36</v>
      </c>
    </row>
    <row r="78" spans="1:3" ht="15.75" thickBot="1" x14ac:dyDescent="0.3"/>
    <row r="79" spans="1:3" ht="15.75" thickBot="1" x14ac:dyDescent="0.3">
      <c r="A79" t="s">
        <v>375</v>
      </c>
      <c r="C79" s="23" t="s">
        <v>91</v>
      </c>
    </row>
    <row r="80" spans="1:3" x14ac:dyDescent="0.25">
      <c r="B80" t="s">
        <v>38</v>
      </c>
    </row>
    <row r="81" spans="1:3" x14ac:dyDescent="0.25">
      <c r="B81" t="s">
        <v>39</v>
      </c>
    </row>
    <row r="82" spans="1:3" x14ac:dyDescent="0.25">
      <c r="B82" t="s">
        <v>40</v>
      </c>
    </row>
    <row r="83" spans="1:3" x14ac:dyDescent="0.25">
      <c r="B83" t="s">
        <v>41</v>
      </c>
    </row>
    <row r="84" spans="1:3" x14ac:dyDescent="0.25">
      <c r="B84" t="s">
        <v>42</v>
      </c>
    </row>
    <row r="86" spans="1:3" ht="19.5" thickBot="1" x14ac:dyDescent="0.35">
      <c r="A86" s="20" t="s">
        <v>43</v>
      </c>
    </row>
    <row r="87" spans="1:3" ht="15.75" thickBot="1" x14ac:dyDescent="0.3">
      <c r="A87" s="3" t="s">
        <v>44</v>
      </c>
      <c r="B87" s="24" t="s">
        <v>91</v>
      </c>
    </row>
    <row r="88" spans="1:3" ht="15.75" thickBot="1" x14ac:dyDescent="0.3">
      <c r="A88" s="3"/>
      <c r="B88" s="6"/>
    </row>
    <row r="89" spans="1:3" ht="15.75" thickBot="1" x14ac:dyDescent="0.3">
      <c r="A89" s="3" t="s">
        <v>45</v>
      </c>
      <c r="C89" s="24">
        <v>0</v>
      </c>
    </row>
    <row r="90" spans="1:3" x14ac:dyDescent="0.25">
      <c r="A90" s="3"/>
      <c r="B90" s="8" t="s">
        <v>125</v>
      </c>
      <c r="C90" t="s">
        <v>91</v>
      </c>
    </row>
    <row r="91" spans="1:3" x14ac:dyDescent="0.25">
      <c r="A91" s="3"/>
      <c r="B91" s="8" t="s">
        <v>126</v>
      </c>
      <c r="C91" t="s">
        <v>91</v>
      </c>
    </row>
    <row r="92" spans="1:3" x14ac:dyDescent="0.25">
      <c r="A92" s="3"/>
      <c r="B92" s="8" t="s">
        <v>127</v>
      </c>
      <c r="C92" t="s">
        <v>91</v>
      </c>
    </row>
    <row r="93" spans="1:3" x14ac:dyDescent="0.25">
      <c r="A93" s="3"/>
      <c r="B93" s="8" t="s">
        <v>128</v>
      </c>
      <c r="C93" t="s">
        <v>91</v>
      </c>
    </row>
    <row r="94" spans="1:3" x14ac:dyDescent="0.25">
      <c r="A94" s="3"/>
      <c r="B94" s="8" t="s">
        <v>374</v>
      </c>
      <c r="C94" t="s">
        <v>91</v>
      </c>
    </row>
    <row r="95" spans="1:3" x14ac:dyDescent="0.25">
      <c r="A95" s="3"/>
      <c r="B95" s="8" t="s">
        <v>129</v>
      </c>
      <c r="C95" t="s">
        <v>91</v>
      </c>
    </row>
    <row r="96" spans="1:3" x14ac:dyDescent="0.25">
      <c r="A96" s="3"/>
      <c r="B96" s="8" t="s">
        <v>130</v>
      </c>
      <c r="C96" t="s">
        <v>91</v>
      </c>
    </row>
    <row r="97" spans="1:3" ht="15.75" thickBot="1" x14ac:dyDescent="0.3">
      <c r="A97" s="3"/>
      <c r="B97" s="4"/>
    </row>
    <row r="98" spans="1:3" ht="15.75" thickBot="1" x14ac:dyDescent="0.3">
      <c r="A98" t="s">
        <v>46</v>
      </c>
      <c r="B98" s="24" t="s">
        <v>91</v>
      </c>
    </row>
    <row r="99" spans="1:3" ht="15.75" thickBot="1" x14ac:dyDescent="0.3"/>
    <row r="100" spans="1:3" ht="15.75" thickBot="1" x14ac:dyDescent="0.3">
      <c r="A100" t="s">
        <v>47</v>
      </c>
      <c r="C100" s="24">
        <v>0</v>
      </c>
    </row>
    <row r="101" spans="1:3" x14ac:dyDescent="0.25">
      <c r="B101" s="7" t="s">
        <v>234</v>
      </c>
    </row>
    <row r="102" spans="1:3" x14ac:dyDescent="0.25">
      <c r="A102" t="s">
        <v>91</v>
      </c>
      <c r="B102" s="7" t="s">
        <v>235</v>
      </c>
    </row>
    <row r="103" spans="1:3" x14ac:dyDescent="0.25">
      <c r="B103" s="7" t="s">
        <v>236</v>
      </c>
    </row>
    <row r="105" spans="1:3" ht="15.75" thickBot="1" x14ac:dyDescent="0.3">
      <c r="A105" t="s">
        <v>48</v>
      </c>
    </row>
    <row r="106" spans="1:3" ht="15.75" thickBot="1" x14ac:dyDescent="0.3">
      <c r="B106" s="24" t="s">
        <v>91</v>
      </c>
    </row>
    <row r="108" spans="1:3" ht="15.75" thickBot="1" x14ac:dyDescent="0.3">
      <c r="A108" t="s">
        <v>49</v>
      </c>
    </row>
    <row r="109" spans="1:3" ht="15.75" thickBot="1" x14ac:dyDescent="0.3">
      <c r="A109" s="41" t="s">
        <v>91</v>
      </c>
      <c r="B109" s="42"/>
      <c r="C109" s="43"/>
    </row>
    <row r="111" spans="1:3" x14ac:dyDescent="0.25">
      <c r="A111" t="s">
        <v>50</v>
      </c>
    </row>
    <row r="112" spans="1:3" x14ac:dyDescent="0.25">
      <c r="A112" s="38" t="s">
        <v>51</v>
      </c>
      <c r="B112" s="38" t="s">
        <v>52</v>
      </c>
      <c r="C112" s="38" t="s">
        <v>53</v>
      </c>
    </row>
    <row r="113" spans="1:3" x14ac:dyDescent="0.25">
      <c r="A113" s="39" t="s">
        <v>91</v>
      </c>
      <c r="B113" s="40" t="s">
        <v>91</v>
      </c>
      <c r="C113" s="40" t="s">
        <v>91</v>
      </c>
    </row>
    <row r="114" spans="1:3" x14ac:dyDescent="0.25">
      <c r="A114" s="39"/>
      <c r="B114" s="40"/>
      <c r="C114" s="40"/>
    </row>
    <row r="115" spans="1:3" x14ac:dyDescent="0.25">
      <c r="A115" s="39"/>
      <c r="B115" s="40"/>
      <c r="C115" s="40"/>
    </row>
    <row r="116" spans="1:3" x14ac:dyDescent="0.25">
      <c r="A116" s="39"/>
      <c r="B116" s="40"/>
      <c r="C116" s="40"/>
    </row>
    <row r="117" spans="1:3" x14ac:dyDescent="0.25">
      <c r="A117" s="39"/>
      <c r="B117" s="40"/>
      <c r="C117" s="40"/>
    </row>
    <row r="118" spans="1:3" ht="15.75" thickBot="1" x14ac:dyDescent="0.3">
      <c r="A118" t="s">
        <v>54</v>
      </c>
      <c r="C118" s="37" t="s">
        <v>91</v>
      </c>
    </row>
    <row r="119" spans="1:3" ht="15.75" thickBot="1" x14ac:dyDescent="0.3"/>
    <row r="120" spans="1:3" ht="15.75" thickBot="1" x14ac:dyDescent="0.3">
      <c r="A120" t="s">
        <v>60</v>
      </c>
      <c r="C120" s="23">
        <v>0</v>
      </c>
    </row>
    <row r="121" spans="1:3" x14ac:dyDescent="0.25">
      <c r="B121" t="s">
        <v>55</v>
      </c>
    </row>
    <row r="122" spans="1:3" x14ac:dyDescent="0.25">
      <c r="B122" t="s">
        <v>56</v>
      </c>
      <c r="C122" t="s">
        <v>91</v>
      </c>
    </row>
    <row r="123" spans="1:3" x14ac:dyDescent="0.25">
      <c r="B123" t="s">
        <v>57</v>
      </c>
    </row>
    <row r="124" spans="1:3" x14ac:dyDescent="0.25">
      <c r="B124" t="s">
        <v>58</v>
      </c>
    </row>
    <row r="125" spans="1:3" x14ac:dyDescent="0.25">
      <c r="B125" t="s">
        <v>59</v>
      </c>
    </row>
    <row r="126" spans="1:3" ht="15.75" thickBot="1" x14ac:dyDescent="0.3"/>
    <row r="127" spans="1:3" ht="15.75" thickBot="1" x14ac:dyDescent="0.3">
      <c r="A127" t="s">
        <v>61</v>
      </c>
      <c r="C127" s="23">
        <v>0</v>
      </c>
    </row>
    <row r="128" spans="1:3" x14ac:dyDescent="0.25">
      <c r="B128" t="s">
        <v>20</v>
      </c>
    </row>
    <row r="129" spans="1:3" x14ac:dyDescent="0.25">
      <c r="B129" t="s">
        <v>62</v>
      </c>
    </row>
    <row r="130" spans="1:3" ht="15.75" thickBot="1" x14ac:dyDescent="0.3"/>
    <row r="131" spans="1:3" ht="15.75" thickBot="1" x14ac:dyDescent="0.3">
      <c r="A131" t="s">
        <v>63</v>
      </c>
      <c r="C131" s="24">
        <v>0</v>
      </c>
    </row>
    <row r="132" spans="1:3" x14ac:dyDescent="0.25">
      <c r="B132" t="s">
        <v>20</v>
      </c>
      <c r="C132" s="6"/>
    </row>
    <row r="133" spans="1:3" x14ac:dyDescent="0.25">
      <c r="B133" t="s">
        <v>21</v>
      </c>
      <c r="C133" s="6"/>
    </row>
    <row r="134" spans="1:3" ht="15.75" thickBot="1" x14ac:dyDescent="0.3">
      <c r="C134" s="6"/>
    </row>
    <row r="135" spans="1:3" ht="15.75" thickBot="1" x14ac:dyDescent="0.3">
      <c r="A135" t="s">
        <v>64</v>
      </c>
      <c r="C135" s="23">
        <v>0</v>
      </c>
    </row>
    <row r="136" spans="1:3" x14ac:dyDescent="0.25">
      <c r="B136" t="s">
        <v>65</v>
      </c>
      <c r="C136" s="6"/>
    </row>
    <row r="137" spans="1:3" x14ac:dyDescent="0.25">
      <c r="B137" t="s">
        <v>66</v>
      </c>
      <c r="C137" s="6"/>
    </row>
    <row r="138" spans="1:3" x14ac:dyDescent="0.25">
      <c r="B138" t="s">
        <v>67</v>
      </c>
      <c r="C138" s="6"/>
    </row>
    <row r="139" spans="1:3" ht="15.75" thickBot="1" x14ac:dyDescent="0.3">
      <c r="C139" s="6"/>
    </row>
    <row r="140" spans="1:3" ht="15.75" thickBot="1" x14ac:dyDescent="0.3">
      <c r="A140" t="s">
        <v>68</v>
      </c>
      <c r="C140" s="23">
        <v>0</v>
      </c>
    </row>
    <row r="141" spans="1:3" x14ac:dyDescent="0.25">
      <c r="B141" t="s">
        <v>20</v>
      </c>
      <c r="C141" s="6"/>
    </row>
    <row r="142" spans="1:3" x14ac:dyDescent="0.25">
      <c r="B142" s="7" t="s">
        <v>69</v>
      </c>
      <c r="C142" s="6"/>
    </row>
    <row r="143" spans="1:3" ht="15.75" thickBot="1" x14ac:dyDescent="0.3">
      <c r="C143" s="6"/>
    </row>
    <row r="144" spans="1:3" ht="15.75" thickBot="1" x14ac:dyDescent="0.3">
      <c r="A144" t="s">
        <v>70</v>
      </c>
      <c r="C144" s="23">
        <v>0</v>
      </c>
    </row>
    <row r="145" spans="1:3" x14ac:dyDescent="0.25">
      <c r="B145" t="s">
        <v>20</v>
      </c>
      <c r="C145" s="6"/>
    </row>
    <row r="146" spans="1:3" x14ac:dyDescent="0.25">
      <c r="B146" t="s">
        <v>21</v>
      </c>
      <c r="C146" s="6"/>
    </row>
    <row r="147" spans="1:3" ht="15.75" thickBot="1" x14ac:dyDescent="0.3">
      <c r="C147" s="6"/>
    </row>
    <row r="148" spans="1:3" ht="15.75" thickBot="1" x14ac:dyDescent="0.3">
      <c r="A148" t="s">
        <v>71</v>
      </c>
      <c r="C148" s="44">
        <v>0</v>
      </c>
    </row>
    <row r="149" spans="1:3" x14ac:dyDescent="0.25">
      <c r="B149" t="s">
        <v>20</v>
      </c>
      <c r="C149" s="6"/>
    </row>
    <row r="150" spans="1:3" x14ac:dyDescent="0.25">
      <c r="B150" t="s">
        <v>21</v>
      </c>
      <c r="C150" s="6"/>
    </row>
    <row r="151" spans="1:3" ht="15.75" thickBot="1" x14ac:dyDescent="0.3">
      <c r="C151" s="6"/>
    </row>
    <row r="152" spans="1:3" ht="15.75" thickBot="1" x14ac:dyDescent="0.3">
      <c r="A152" t="s">
        <v>72</v>
      </c>
      <c r="C152" s="44">
        <v>0</v>
      </c>
    </row>
    <row r="153" spans="1:3" x14ac:dyDescent="0.25">
      <c r="B153" t="s">
        <v>240</v>
      </c>
      <c r="C153" s="6"/>
    </row>
    <row r="154" spans="1:3" x14ac:dyDescent="0.25">
      <c r="B154" t="s">
        <v>73</v>
      </c>
      <c r="C154" s="6"/>
    </row>
    <row r="155" spans="1:3" x14ac:dyDescent="0.25">
      <c r="B155" t="s">
        <v>74</v>
      </c>
      <c r="C155" s="6"/>
    </row>
    <row r="156" spans="1:3" x14ac:dyDescent="0.25">
      <c r="C156" s="6"/>
    </row>
    <row r="157" spans="1:3" x14ac:dyDescent="0.25">
      <c r="A157" s="2" t="s">
        <v>75</v>
      </c>
      <c r="B157" s="2"/>
      <c r="C157" s="6"/>
    </row>
    <row r="158" spans="1:3" ht="15.75" thickBot="1" x14ac:dyDescent="0.3">
      <c r="C158" s="6"/>
    </row>
    <row r="159" spans="1:3" ht="15.75" thickBot="1" x14ac:dyDescent="0.3">
      <c r="A159" t="s">
        <v>76</v>
      </c>
      <c r="C159" s="23">
        <v>0</v>
      </c>
    </row>
    <row r="160" spans="1:3" x14ac:dyDescent="0.25">
      <c r="B160" t="s">
        <v>77</v>
      </c>
      <c r="C160" s="6"/>
    </row>
    <row r="161" spans="1:3" x14ac:dyDescent="0.25">
      <c r="B161" t="s">
        <v>78</v>
      </c>
      <c r="C161" s="6"/>
    </row>
    <row r="162" spans="1:3" x14ac:dyDescent="0.25">
      <c r="B162" t="s">
        <v>79</v>
      </c>
      <c r="C162" s="6"/>
    </row>
    <row r="163" spans="1:3" ht="15.75" thickBot="1" x14ac:dyDescent="0.3">
      <c r="C163" s="6"/>
    </row>
    <row r="164" spans="1:3" ht="15.75" thickBot="1" x14ac:dyDescent="0.3">
      <c r="A164" t="s">
        <v>80</v>
      </c>
      <c r="C164" s="23">
        <v>0</v>
      </c>
    </row>
    <row r="165" spans="1:3" x14ac:dyDescent="0.25">
      <c r="B165" t="s">
        <v>20</v>
      </c>
      <c r="C165" s="6"/>
    </row>
    <row r="166" spans="1:3" x14ac:dyDescent="0.25">
      <c r="B166" t="s">
        <v>62</v>
      </c>
      <c r="C166" s="6"/>
    </row>
    <row r="167" spans="1:3" ht="15.75" thickBot="1" x14ac:dyDescent="0.3">
      <c r="C167" s="6"/>
    </row>
    <row r="168" spans="1:3" ht="15.75" thickBot="1" x14ac:dyDescent="0.3">
      <c r="A168" t="s">
        <v>81</v>
      </c>
      <c r="C168" s="23">
        <v>0</v>
      </c>
    </row>
    <row r="169" spans="1:3" x14ac:dyDescent="0.25">
      <c r="B169" t="s">
        <v>82</v>
      </c>
      <c r="C169" s="6"/>
    </row>
    <row r="170" spans="1:3" x14ac:dyDescent="0.25">
      <c r="B170" t="s">
        <v>83</v>
      </c>
      <c r="C170" s="6"/>
    </row>
    <row r="171" spans="1:3" x14ac:dyDescent="0.25">
      <c r="B171" t="s">
        <v>84</v>
      </c>
      <c r="C171" s="6"/>
    </row>
    <row r="172" spans="1:3" ht="15.75" thickBot="1" x14ac:dyDescent="0.3">
      <c r="C172" s="6"/>
    </row>
    <row r="173" spans="1:3" ht="15.75" thickBot="1" x14ac:dyDescent="0.3">
      <c r="A173" t="s">
        <v>85</v>
      </c>
      <c r="C173" s="23">
        <v>0</v>
      </c>
    </row>
    <row r="174" spans="1:3" x14ac:dyDescent="0.25">
      <c r="B174" t="s">
        <v>86</v>
      </c>
      <c r="C174" s="6"/>
    </row>
    <row r="175" spans="1:3" x14ac:dyDescent="0.25">
      <c r="B175" t="s">
        <v>87</v>
      </c>
      <c r="C175" s="6"/>
    </row>
    <row r="176" spans="1:3" x14ac:dyDescent="0.25">
      <c r="B176" t="s">
        <v>88</v>
      </c>
      <c r="C176" s="6"/>
    </row>
    <row r="177" spans="1:3" x14ac:dyDescent="0.25">
      <c r="B177" t="s">
        <v>89</v>
      </c>
    </row>
    <row r="178" spans="1:3" x14ac:dyDescent="0.25">
      <c r="B178" t="s">
        <v>90</v>
      </c>
    </row>
    <row r="180" spans="1:3" x14ac:dyDescent="0.25">
      <c r="A180" t="s">
        <v>378</v>
      </c>
    </row>
    <row r="181" spans="1:3" ht="15.75" thickBot="1" x14ac:dyDescent="0.3">
      <c r="B181" s="21" t="s">
        <v>356</v>
      </c>
    </row>
    <row r="182" spans="1:3" ht="15.75" thickBot="1" x14ac:dyDescent="0.3">
      <c r="A182" t="s">
        <v>92</v>
      </c>
      <c r="C182" s="36">
        <v>0</v>
      </c>
    </row>
    <row r="183" spans="1:3" ht="15.75" thickBot="1" x14ac:dyDescent="0.3"/>
    <row r="184" spans="1:3" ht="15.75" thickBot="1" x14ac:dyDescent="0.3">
      <c r="A184" t="s">
        <v>93</v>
      </c>
      <c r="C184" s="36">
        <v>0</v>
      </c>
    </row>
    <row r="186" spans="1:3" x14ac:dyDescent="0.25">
      <c r="A186" t="s">
        <v>94</v>
      </c>
    </row>
    <row r="187" spans="1:3" ht="15.75" thickBot="1" x14ac:dyDescent="0.3"/>
    <row r="188" spans="1:3" ht="15.75" thickBot="1" x14ac:dyDescent="0.3">
      <c r="A188" t="s">
        <v>95</v>
      </c>
      <c r="C188" s="23">
        <v>0</v>
      </c>
    </row>
    <row r="189" spans="1:3" x14ac:dyDescent="0.25">
      <c r="B189" t="s">
        <v>96</v>
      </c>
    </row>
    <row r="190" spans="1:3" x14ac:dyDescent="0.25">
      <c r="B190" t="s">
        <v>87</v>
      </c>
    </row>
    <row r="191" spans="1:3" x14ac:dyDescent="0.25">
      <c r="B191" t="s">
        <v>88</v>
      </c>
    </row>
    <row r="192" spans="1:3" x14ac:dyDescent="0.25">
      <c r="B192" t="s">
        <v>89</v>
      </c>
    </row>
    <row r="193" spans="1:3" x14ac:dyDescent="0.25">
      <c r="B193" t="s">
        <v>90</v>
      </c>
    </row>
    <row r="194" spans="1:3" ht="15.75" thickBot="1" x14ac:dyDescent="0.3"/>
    <row r="195" spans="1:3" ht="15.75" thickBot="1" x14ac:dyDescent="0.3">
      <c r="A195" t="s">
        <v>97</v>
      </c>
      <c r="C195" s="23">
        <v>0</v>
      </c>
    </row>
    <row r="196" spans="1:3" x14ac:dyDescent="0.25">
      <c r="B196" s="7" t="s">
        <v>98</v>
      </c>
    </row>
    <row r="197" spans="1:3" x14ac:dyDescent="0.25">
      <c r="B197" s="7" t="s">
        <v>99</v>
      </c>
    </row>
    <row r="198" spans="1:3" ht="15.75" thickBot="1" x14ac:dyDescent="0.3"/>
    <row r="199" spans="1:3" ht="15.75" thickBot="1" x14ac:dyDescent="0.3">
      <c r="A199" t="s">
        <v>100</v>
      </c>
      <c r="C199" s="23">
        <v>0</v>
      </c>
    </row>
    <row r="200" spans="1:3" x14ac:dyDescent="0.25">
      <c r="B200" t="s">
        <v>101</v>
      </c>
    </row>
    <row r="201" spans="1:3" x14ac:dyDescent="0.25">
      <c r="B201" t="s">
        <v>87</v>
      </c>
    </row>
    <row r="202" spans="1:3" x14ac:dyDescent="0.25">
      <c r="B202" t="s">
        <v>88</v>
      </c>
    </row>
    <row r="203" spans="1:3" x14ac:dyDescent="0.25">
      <c r="B203" t="s">
        <v>89</v>
      </c>
    </row>
    <row r="204" spans="1:3" x14ac:dyDescent="0.25">
      <c r="B204" t="s">
        <v>90</v>
      </c>
    </row>
    <row r="205" spans="1:3" ht="15.75" thickBot="1" x14ac:dyDescent="0.3"/>
    <row r="206" spans="1:3" ht="15.75" thickBot="1" x14ac:dyDescent="0.3">
      <c r="A206" t="s">
        <v>102</v>
      </c>
      <c r="C206" s="23">
        <v>0</v>
      </c>
    </row>
    <row r="207" spans="1:3" x14ac:dyDescent="0.25">
      <c r="B207" s="7" t="s">
        <v>103</v>
      </c>
    </row>
    <row r="208" spans="1:3" x14ac:dyDescent="0.25">
      <c r="B208" s="7" t="s">
        <v>104</v>
      </c>
    </row>
    <row r="209" spans="1:3" ht="15.75" thickBot="1" x14ac:dyDescent="0.3"/>
    <row r="210" spans="1:3" ht="15.75" thickBot="1" x14ac:dyDescent="0.3">
      <c r="A210" t="s">
        <v>105</v>
      </c>
      <c r="C210" s="23">
        <v>0</v>
      </c>
    </row>
    <row r="211" spans="1:3" x14ac:dyDescent="0.25">
      <c r="B211" t="s">
        <v>96</v>
      </c>
    </row>
    <row r="212" spans="1:3" x14ac:dyDescent="0.25">
      <c r="B212" t="s">
        <v>87</v>
      </c>
    </row>
    <row r="213" spans="1:3" x14ac:dyDescent="0.25">
      <c r="B213" t="s">
        <v>88</v>
      </c>
    </row>
    <row r="214" spans="1:3" x14ac:dyDescent="0.25">
      <c r="B214" t="s">
        <v>89</v>
      </c>
    </row>
    <row r="215" spans="1:3" x14ac:dyDescent="0.25">
      <c r="B215" t="s">
        <v>90</v>
      </c>
    </row>
    <row r="216" spans="1:3" ht="15.75" thickBot="1" x14ac:dyDescent="0.3"/>
    <row r="217" spans="1:3" ht="15.75" thickBot="1" x14ac:dyDescent="0.3">
      <c r="A217" t="s">
        <v>106</v>
      </c>
      <c r="C217" s="23">
        <v>0</v>
      </c>
    </row>
    <row r="218" spans="1:3" x14ac:dyDescent="0.25">
      <c r="B218" s="7" t="s">
        <v>107</v>
      </c>
    </row>
    <row r="219" spans="1:3" x14ac:dyDescent="0.25">
      <c r="B219" s="7" t="s">
        <v>108</v>
      </c>
    </row>
    <row r="221" spans="1:3" x14ac:dyDescent="0.25">
      <c r="A221" t="s">
        <v>109</v>
      </c>
    </row>
    <row r="223" spans="1:3" x14ac:dyDescent="0.25">
      <c r="A223" s="2" t="s">
        <v>110</v>
      </c>
    </row>
    <row r="224" spans="1:3" ht="15.75" thickBot="1" x14ac:dyDescent="0.3"/>
    <row r="225" spans="1:3" ht="15.75" thickBot="1" x14ac:dyDescent="0.3">
      <c r="A225" t="s">
        <v>265</v>
      </c>
      <c r="C225" s="23">
        <v>0</v>
      </c>
    </row>
    <row r="226" spans="1:3" x14ac:dyDescent="0.25">
      <c r="B226" t="s">
        <v>111</v>
      </c>
    </row>
    <row r="227" spans="1:3" x14ac:dyDescent="0.25">
      <c r="B227" t="s">
        <v>112</v>
      </c>
    </row>
    <row r="228" spans="1:3" x14ac:dyDescent="0.25">
      <c r="B228" t="s">
        <v>113</v>
      </c>
    </row>
    <row r="229" spans="1:3" ht="15.75" thickBot="1" x14ac:dyDescent="0.3"/>
    <row r="230" spans="1:3" ht="15.75" thickBot="1" x14ac:dyDescent="0.3">
      <c r="A230" t="s">
        <v>266</v>
      </c>
      <c r="C230" s="23">
        <v>0</v>
      </c>
    </row>
    <row r="231" spans="1:3" x14ac:dyDescent="0.25">
      <c r="B231" t="s">
        <v>20</v>
      </c>
    </row>
    <row r="232" spans="1:3" x14ac:dyDescent="0.25">
      <c r="B232" t="s">
        <v>74</v>
      </c>
    </row>
    <row r="233" spans="1:3" ht="15.75" thickBot="1" x14ac:dyDescent="0.3"/>
    <row r="234" spans="1:3" ht="15.75" thickBot="1" x14ac:dyDescent="0.3">
      <c r="A234" t="s">
        <v>267</v>
      </c>
      <c r="C234" s="46">
        <v>0</v>
      </c>
    </row>
    <row r="235" spans="1:3" ht="15.75" thickBot="1" x14ac:dyDescent="0.3"/>
    <row r="236" spans="1:3" ht="15.75" thickBot="1" x14ac:dyDescent="0.3">
      <c r="A236" t="s">
        <v>343</v>
      </c>
      <c r="C236" s="23">
        <v>0</v>
      </c>
    </row>
    <row r="237" spans="1:3" x14ac:dyDescent="0.25">
      <c r="B237" s="7" t="s">
        <v>131</v>
      </c>
    </row>
    <row r="238" spans="1:3" x14ac:dyDescent="0.25">
      <c r="B238" s="7" t="s">
        <v>132</v>
      </c>
    </row>
    <row r="239" spans="1:3" x14ac:dyDescent="0.25">
      <c r="B239" s="7" t="s">
        <v>133</v>
      </c>
    </row>
    <row r="240" spans="1:3" ht="15.75" thickBot="1" x14ac:dyDescent="0.3"/>
    <row r="241" spans="1:3" ht="15.75" thickBot="1" x14ac:dyDescent="0.3">
      <c r="A241" t="s">
        <v>344</v>
      </c>
      <c r="C241" s="23">
        <v>0</v>
      </c>
    </row>
    <row r="242" spans="1:3" x14ac:dyDescent="0.25">
      <c r="B242" s="9" t="s">
        <v>134</v>
      </c>
    </row>
    <row r="243" spans="1:3" x14ac:dyDescent="0.25">
      <c r="B243" s="9" t="s">
        <v>135</v>
      </c>
    </row>
    <row r="244" spans="1:3" x14ac:dyDescent="0.25">
      <c r="B244" s="9" t="s">
        <v>136</v>
      </c>
    </row>
    <row r="245" spans="1:3" x14ac:dyDescent="0.25">
      <c r="B245" s="9"/>
    </row>
    <row r="246" spans="1:3" x14ac:dyDescent="0.25">
      <c r="B246" s="9"/>
    </row>
    <row r="247" spans="1:3" x14ac:dyDescent="0.25">
      <c r="B247" s="9"/>
    </row>
    <row r="248" spans="1:3" x14ac:dyDescent="0.25">
      <c r="B248" s="9"/>
    </row>
    <row r="249" spans="1:3" x14ac:dyDescent="0.25">
      <c r="B249" s="9"/>
    </row>
    <row r="250" spans="1:3" x14ac:dyDescent="0.25">
      <c r="B250" s="9"/>
    </row>
    <row r="251" spans="1:3" x14ac:dyDescent="0.25">
      <c r="B251" s="9"/>
    </row>
    <row r="252" spans="1:3" x14ac:dyDescent="0.25">
      <c r="B252" s="9"/>
    </row>
    <row r="253" spans="1:3" x14ac:dyDescent="0.25">
      <c r="B253" s="9"/>
    </row>
    <row r="254" spans="1:3" x14ac:dyDescent="0.25">
      <c r="B254" s="9"/>
    </row>
    <row r="255" spans="1:3" x14ac:dyDescent="0.25">
      <c r="B255" s="9"/>
    </row>
    <row r="256" spans="1:3" x14ac:dyDescent="0.25">
      <c r="B256" s="9"/>
    </row>
    <row r="257" spans="2:2" x14ac:dyDescent="0.25">
      <c r="B257" s="9"/>
    </row>
    <row r="258" spans="2:2" x14ac:dyDescent="0.25">
      <c r="B258" s="9"/>
    </row>
    <row r="259" spans="2:2" x14ac:dyDescent="0.25">
      <c r="B259" s="9"/>
    </row>
    <row r="260" spans="2:2" x14ac:dyDescent="0.25">
      <c r="B260" s="9"/>
    </row>
    <row r="261" spans="2:2" x14ac:dyDescent="0.25">
      <c r="B261" s="9"/>
    </row>
    <row r="262" spans="2:2" x14ac:dyDescent="0.25">
      <c r="B262" s="9"/>
    </row>
    <row r="263" spans="2:2" x14ac:dyDescent="0.25">
      <c r="B263" s="9"/>
    </row>
    <row r="264" spans="2:2" x14ac:dyDescent="0.25">
      <c r="B264" s="9"/>
    </row>
    <row r="265" spans="2:2" x14ac:dyDescent="0.25">
      <c r="B265" s="9"/>
    </row>
    <row r="266" spans="2:2" x14ac:dyDescent="0.25">
      <c r="B266" s="9"/>
    </row>
    <row r="267" spans="2:2" x14ac:dyDescent="0.25">
      <c r="B267" s="9"/>
    </row>
    <row r="268" spans="2:2" x14ac:dyDescent="0.25">
      <c r="B268" s="9"/>
    </row>
    <row r="269" spans="2:2" x14ac:dyDescent="0.25">
      <c r="B269" s="9"/>
    </row>
    <row r="270" spans="2:2" x14ac:dyDescent="0.25">
      <c r="B270" s="9"/>
    </row>
    <row r="271" spans="2:2" x14ac:dyDescent="0.25">
      <c r="B271" s="9"/>
    </row>
    <row r="272" spans="2:2" x14ac:dyDescent="0.25">
      <c r="B272" s="9"/>
    </row>
    <row r="273" spans="2:2" x14ac:dyDescent="0.25">
      <c r="B273" s="9"/>
    </row>
    <row r="274" spans="2:2" x14ac:dyDescent="0.25">
      <c r="B274" s="9"/>
    </row>
    <row r="275" spans="2:2" x14ac:dyDescent="0.25">
      <c r="B275" s="9"/>
    </row>
    <row r="276" spans="2:2" x14ac:dyDescent="0.25">
      <c r="B276" s="9"/>
    </row>
    <row r="277" spans="2:2" x14ac:dyDescent="0.25">
      <c r="B277" s="9"/>
    </row>
    <row r="278" spans="2:2" x14ac:dyDescent="0.25">
      <c r="B278" s="9"/>
    </row>
    <row r="279" spans="2:2" x14ac:dyDescent="0.25">
      <c r="B279" s="9"/>
    </row>
    <row r="280" spans="2:2" x14ac:dyDescent="0.25">
      <c r="B280" s="9"/>
    </row>
    <row r="281" spans="2:2" x14ac:dyDescent="0.25">
      <c r="B281" s="9"/>
    </row>
    <row r="282" spans="2:2" x14ac:dyDescent="0.25">
      <c r="B282" s="9"/>
    </row>
    <row r="283" spans="2:2" x14ac:dyDescent="0.25">
      <c r="B283" s="9"/>
    </row>
    <row r="284" spans="2:2" x14ac:dyDescent="0.25">
      <c r="B284" s="9"/>
    </row>
    <row r="285" spans="2:2" x14ac:dyDescent="0.25">
      <c r="B285" s="9"/>
    </row>
    <row r="286" spans="2:2" x14ac:dyDescent="0.25">
      <c r="B286" s="9"/>
    </row>
    <row r="287" spans="2:2" x14ac:dyDescent="0.25">
      <c r="B287" s="9"/>
    </row>
    <row r="288" spans="2:2" x14ac:dyDescent="0.25">
      <c r="B288" s="9"/>
    </row>
    <row r="289" spans="1:4" x14ac:dyDescent="0.25">
      <c r="B289" s="9"/>
    </row>
    <row r="290" spans="1:4" x14ac:dyDescent="0.25">
      <c r="B290" s="9"/>
    </row>
    <row r="291" spans="1:4" x14ac:dyDescent="0.25">
      <c r="B291" s="9"/>
    </row>
    <row r="292" spans="1:4" x14ac:dyDescent="0.25">
      <c r="B292" s="9"/>
    </row>
    <row r="293" spans="1:4" x14ac:dyDescent="0.25">
      <c r="B293" s="9"/>
    </row>
    <row r="294" spans="1:4" x14ac:dyDescent="0.25">
      <c r="B294" s="9"/>
    </row>
    <row r="295" spans="1:4" x14ac:dyDescent="0.25">
      <c r="B295" s="9"/>
    </row>
    <row r="296" spans="1:4" x14ac:dyDescent="0.25">
      <c r="B296" s="9"/>
    </row>
    <row r="297" spans="1:4" x14ac:dyDescent="0.25">
      <c r="B297" s="9"/>
    </row>
    <row r="298" spans="1:4" x14ac:dyDescent="0.25">
      <c r="A298" t="s">
        <v>346</v>
      </c>
    </row>
    <row r="299" spans="1:4" ht="15.75" thickBot="1" x14ac:dyDescent="0.3">
      <c r="A299" t="s">
        <v>345</v>
      </c>
    </row>
    <row r="300" spans="1:4" ht="15.75" thickBot="1" x14ac:dyDescent="0.3">
      <c r="B300" s="10" t="s">
        <v>137</v>
      </c>
      <c r="C300" s="36">
        <v>0</v>
      </c>
      <c r="D300" s="27" t="str">
        <f>IF(C300&gt;100, "WARNING", IF(C300&lt;40, "WARNING", "SAFE"))</f>
        <v>WARNING</v>
      </c>
    </row>
    <row r="301" spans="1:4" ht="15.75" thickBot="1" x14ac:dyDescent="0.3">
      <c r="B301" s="10" t="s">
        <v>138</v>
      </c>
      <c r="C301" s="36">
        <v>0</v>
      </c>
      <c r="D301" s="27" t="str">
        <f t="shared" ref="D301:D309" si="0">IF(C301&gt;100, "WARNING", IF(C301&lt;40, "WARNING", "SAFE"))</f>
        <v>WARNING</v>
      </c>
    </row>
    <row r="302" spans="1:4" ht="15.75" thickBot="1" x14ac:dyDescent="0.3">
      <c r="B302" s="10" t="s">
        <v>139</v>
      </c>
      <c r="C302" s="36">
        <v>0</v>
      </c>
      <c r="D302" s="27" t="str">
        <f t="shared" si="0"/>
        <v>WARNING</v>
      </c>
    </row>
    <row r="303" spans="1:4" ht="15.75" thickBot="1" x14ac:dyDescent="0.3">
      <c r="B303" s="10" t="s">
        <v>140</v>
      </c>
      <c r="C303" s="36">
        <v>0</v>
      </c>
      <c r="D303" s="27" t="str">
        <f t="shared" si="0"/>
        <v>WARNING</v>
      </c>
    </row>
    <row r="304" spans="1:4" ht="15.75" thickBot="1" x14ac:dyDescent="0.3">
      <c r="B304" s="10" t="s">
        <v>141</v>
      </c>
      <c r="C304" s="36">
        <v>0</v>
      </c>
      <c r="D304" s="27" t="str">
        <f t="shared" si="0"/>
        <v>WARNING</v>
      </c>
    </row>
    <row r="305" spans="1:4" ht="15.75" thickBot="1" x14ac:dyDescent="0.3">
      <c r="B305" s="10" t="s">
        <v>142</v>
      </c>
      <c r="C305" s="36">
        <v>0</v>
      </c>
      <c r="D305" s="27" t="str">
        <f t="shared" si="0"/>
        <v>WARNING</v>
      </c>
    </row>
    <row r="306" spans="1:4" ht="15.75" thickBot="1" x14ac:dyDescent="0.3">
      <c r="B306" s="10" t="s">
        <v>143</v>
      </c>
      <c r="C306" s="36">
        <v>0</v>
      </c>
      <c r="D306" s="27" t="str">
        <f t="shared" si="0"/>
        <v>WARNING</v>
      </c>
    </row>
    <row r="307" spans="1:4" ht="15.75" thickBot="1" x14ac:dyDescent="0.3">
      <c r="B307" s="10" t="s">
        <v>144</v>
      </c>
      <c r="C307" s="36">
        <v>0</v>
      </c>
      <c r="D307" s="27" t="str">
        <f t="shared" si="0"/>
        <v>WARNING</v>
      </c>
    </row>
    <row r="308" spans="1:4" ht="15.75" thickBot="1" x14ac:dyDescent="0.3">
      <c r="B308" s="10" t="s">
        <v>145</v>
      </c>
      <c r="C308" s="36">
        <v>0</v>
      </c>
      <c r="D308" s="27" t="str">
        <f t="shared" si="0"/>
        <v>WARNING</v>
      </c>
    </row>
    <row r="309" spans="1:4" ht="15.75" thickBot="1" x14ac:dyDescent="0.3">
      <c r="B309" s="10" t="s">
        <v>146</v>
      </c>
      <c r="C309" s="36">
        <v>0</v>
      </c>
      <c r="D309" s="27" t="str">
        <f t="shared" si="0"/>
        <v>WARNING</v>
      </c>
    </row>
    <row r="311" spans="1:4" ht="15.75" thickBot="1" x14ac:dyDescent="0.3">
      <c r="A311" t="s">
        <v>347</v>
      </c>
    </row>
    <row r="312" spans="1:4" ht="15.75" thickBot="1" x14ac:dyDescent="0.3">
      <c r="B312" s="10" t="s">
        <v>137</v>
      </c>
      <c r="C312" s="36">
        <v>0</v>
      </c>
      <c r="D312" s="28" t="str">
        <f>IF(C312&lt;=200, "GOOD", IF(C312=201-300, "FAIR", IF(C312&gt;300, "POOR", "FAIR")))</f>
        <v>GOOD</v>
      </c>
    </row>
    <row r="313" spans="1:4" ht="15.75" thickBot="1" x14ac:dyDescent="0.3">
      <c r="B313" s="10" t="s">
        <v>138</v>
      </c>
      <c r="C313" s="36">
        <v>0</v>
      </c>
      <c r="D313" s="28" t="str">
        <f t="shared" ref="D313:D321" si="1">IF(C313&lt;=200, "GOOD", IF(C313=201-300, "FAIR", IF(C313&gt;300, "POOR", "FAIR")))</f>
        <v>GOOD</v>
      </c>
    </row>
    <row r="314" spans="1:4" ht="15.75" thickBot="1" x14ac:dyDescent="0.3">
      <c r="B314" s="10" t="s">
        <v>139</v>
      </c>
      <c r="C314" s="36">
        <v>0</v>
      </c>
      <c r="D314" s="28" t="str">
        <f t="shared" si="1"/>
        <v>GOOD</v>
      </c>
    </row>
    <row r="315" spans="1:4" ht="15.75" thickBot="1" x14ac:dyDescent="0.3">
      <c r="B315" s="10" t="s">
        <v>140</v>
      </c>
      <c r="C315" s="36">
        <v>0</v>
      </c>
      <c r="D315" s="28" t="str">
        <f t="shared" si="1"/>
        <v>GOOD</v>
      </c>
    </row>
    <row r="316" spans="1:4" ht="15.75" thickBot="1" x14ac:dyDescent="0.3">
      <c r="B316" s="10" t="s">
        <v>141</v>
      </c>
      <c r="C316" s="36">
        <v>0</v>
      </c>
      <c r="D316" s="28" t="str">
        <f t="shared" si="1"/>
        <v>GOOD</v>
      </c>
    </row>
    <row r="317" spans="1:4" ht="15.75" thickBot="1" x14ac:dyDescent="0.3">
      <c r="B317" s="10" t="s">
        <v>142</v>
      </c>
      <c r="C317" s="36">
        <v>0</v>
      </c>
      <c r="D317" s="28" t="str">
        <f t="shared" si="1"/>
        <v>GOOD</v>
      </c>
    </row>
    <row r="318" spans="1:4" ht="15.75" thickBot="1" x14ac:dyDescent="0.3">
      <c r="B318" s="10" t="s">
        <v>143</v>
      </c>
      <c r="C318" s="36">
        <v>0</v>
      </c>
      <c r="D318" s="28" t="str">
        <f t="shared" si="1"/>
        <v>GOOD</v>
      </c>
    </row>
    <row r="319" spans="1:4" ht="15.75" thickBot="1" x14ac:dyDescent="0.3">
      <c r="B319" s="10" t="s">
        <v>144</v>
      </c>
      <c r="C319" s="36">
        <v>0</v>
      </c>
      <c r="D319" s="28" t="str">
        <f t="shared" si="1"/>
        <v>GOOD</v>
      </c>
    </row>
    <row r="320" spans="1:4" ht="15.75" thickBot="1" x14ac:dyDescent="0.3">
      <c r="B320" s="10" t="s">
        <v>145</v>
      </c>
      <c r="C320" s="36">
        <v>0</v>
      </c>
      <c r="D320" s="28" t="str">
        <f t="shared" si="1"/>
        <v>GOOD</v>
      </c>
    </row>
    <row r="321" spans="1:4" ht="15.75" thickBot="1" x14ac:dyDescent="0.3">
      <c r="B321" s="10" t="s">
        <v>146</v>
      </c>
      <c r="C321" s="36">
        <v>0</v>
      </c>
      <c r="D321" s="28" t="str">
        <f t="shared" si="1"/>
        <v>GOOD</v>
      </c>
    </row>
    <row r="323" spans="1:4" ht="15.75" thickBot="1" x14ac:dyDescent="0.3">
      <c r="A323" t="s">
        <v>348</v>
      </c>
    </row>
    <row r="324" spans="1:4" ht="15.75" thickBot="1" x14ac:dyDescent="0.3">
      <c r="B324" s="10" t="s">
        <v>137</v>
      </c>
      <c r="C324" s="36">
        <v>0</v>
      </c>
      <c r="D324" s="29"/>
    </row>
    <row r="325" spans="1:4" ht="15.75" thickBot="1" x14ac:dyDescent="0.3">
      <c r="B325" s="10" t="s">
        <v>138</v>
      </c>
      <c r="C325" s="36">
        <v>0</v>
      </c>
      <c r="D325" s="29"/>
    </row>
    <row r="326" spans="1:4" ht="15.75" thickBot="1" x14ac:dyDescent="0.3">
      <c r="B326" s="10" t="s">
        <v>139</v>
      </c>
      <c r="C326" s="36">
        <v>0</v>
      </c>
      <c r="D326" s="29"/>
    </row>
    <row r="327" spans="1:4" ht="15.75" thickBot="1" x14ac:dyDescent="0.3">
      <c r="B327" s="10" t="s">
        <v>140</v>
      </c>
      <c r="C327" s="36">
        <v>0</v>
      </c>
      <c r="D327" s="29"/>
    </row>
    <row r="328" spans="1:4" ht="15.75" thickBot="1" x14ac:dyDescent="0.3">
      <c r="B328" s="10" t="s">
        <v>141</v>
      </c>
      <c r="C328" s="36">
        <v>0</v>
      </c>
      <c r="D328" s="29"/>
    </row>
    <row r="329" spans="1:4" ht="15.75" thickBot="1" x14ac:dyDescent="0.3">
      <c r="B329" s="10" t="s">
        <v>142</v>
      </c>
      <c r="C329" s="36">
        <v>0</v>
      </c>
      <c r="D329" s="29"/>
    </row>
    <row r="330" spans="1:4" ht="15.75" thickBot="1" x14ac:dyDescent="0.3">
      <c r="B330" s="10" t="s">
        <v>143</v>
      </c>
      <c r="C330" s="36">
        <v>0</v>
      </c>
      <c r="D330" s="29"/>
    </row>
    <row r="331" spans="1:4" ht="15.75" thickBot="1" x14ac:dyDescent="0.3">
      <c r="B331" s="10" t="s">
        <v>144</v>
      </c>
      <c r="C331" s="36">
        <v>0</v>
      </c>
      <c r="D331" s="29"/>
    </row>
    <row r="332" spans="1:4" ht="15.75" thickBot="1" x14ac:dyDescent="0.3">
      <c r="B332" s="10" t="s">
        <v>145</v>
      </c>
      <c r="C332" s="36">
        <v>0</v>
      </c>
      <c r="D332" s="29"/>
    </row>
    <row r="333" spans="1:4" ht="15.75" thickBot="1" x14ac:dyDescent="0.3">
      <c r="B333" s="10" t="s">
        <v>146</v>
      </c>
      <c r="C333" s="36">
        <v>0</v>
      </c>
      <c r="D333" s="29"/>
    </row>
    <row r="334" spans="1:4" ht="15.75" thickBot="1" x14ac:dyDescent="0.3"/>
    <row r="335" spans="1:4" ht="15.75" thickBot="1" x14ac:dyDescent="0.3">
      <c r="A335" t="s">
        <v>349</v>
      </c>
      <c r="C335" s="23">
        <v>0</v>
      </c>
    </row>
    <row r="336" spans="1:4" x14ac:dyDescent="0.25">
      <c r="B336" s="11" t="s">
        <v>147</v>
      </c>
    </row>
    <row r="337" spans="1:3" x14ac:dyDescent="0.25">
      <c r="B337" s="12" t="s">
        <v>148</v>
      </c>
    </row>
    <row r="338" spans="1:3" x14ac:dyDescent="0.25">
      <c r="B338" s="12" t="s">
        <v>149</v>
      </c>
    </row>
    <row r="339" spans="1:3" x14ac:dyDescent="0.25">
      <c r="B339" s="12" t="s">
        <v>150</v>
      </c>
    </row>
    <row r="340" spans="1:3" ht="15.75" thickBot="1" x14ac:dyDescent="0.3">
      <c r="B340" s="8"/>
    </row>
    <row r="341" spans="1:3" ht="15.75" thickBot="1" x14ac:dyDescent="0.3">
      <c r="A341" t="s">
        <v>350</v>
      </c>
      <c r="B341" s="8"/>
      <c r="C341" s="23">
        <v>0</v>
      </c>
    </row>
    <row r="342" spans="1:3" x14ac:dyDescent="0.25">
      <c r="B342" s="12" t="s">
        <v>20</v>
      </c>
    </row>
    <row r="343" spans="1:3" x14ac:dyDescent="0.25">
      <c r="B343" s="12" t="s">
        <v>62</v>
      </c>
    </row>
    <row r="344" spans="1:3" ht="15.75" thickBot="1" x14ac:dyDescent="0.3">
      <c r="B344" s="8"/>
    </row>
    <row r="345" spans="1:3" ht="15.75" thickBot="1" x14ac:dyDescent="0.3">
      <c r="A345" t="s">
        <v>351</v>
      </c>
      <c r="B345" s="8"/>
      <c r="C345" s="23">
        <v>0</v>
      </c>
    </row>
    <row r="346" spans="1:3" x14ac:dyDescent="0.25">
      <c r="B346" s="12" t="s">
        <v>151</v>
      </c>
    </row>
    <row r="347" spans="1:3" x14ac:dyDescent="0.25">
      <c r="B347" s="12" t="s">
        <v>152</v>
      </c>
    </row>
    <row r="348" spans="1:3" x14ac:dyDescent="0.25">
      <c r="B348" s="12" t="s">
        <v>153</v>
      </c>
    </row>
    <row r="349" spans="1:3" ht="15.75" thickBot="1" x14ac:dyDescent="0.3">
      <c r="B349" s="8"/>
    </row>
    <row r="350" spans="1:3" ht="15.75" thickBot="1" x14ac:dyDescent="0.3">
      <c r="A350" t="s">
        <v>352</v>
      </c>
      <c r="C350" s="23">
        <v>0</v>
      </c>
    </row>
    <row r="351" spans="1:3" ht="15.75" thickBot="1" x14ac:dyDescent="0.3"/>
    <row r="352" spans="1:3" x14ac:dyDescent="0.25">
      <c r="B352" s="14" t="s">
        <v>154</v>
      </c>
    </row>
    <row r="353" spans="1:3" x14ac:dyDescent="0.25">
      <c r="B353" s="13"/>
    </row>
    <row r="354" spans="1:3" x14ac:dyDescent="0.25">
      <c r="B354" s="15" t="s">
        <v>155</v>
      </c>
    </row>
    <row r="355" spans="1:3" x14ac:dyDescent="0.25">
      <c r="B355" s="15" t="s">
        <v>156</v>
      </c>
    </row>
    <row r="356" spans="1:3" x14ac:dyDescent="0.25">
      <c r="B356" s="15" t="s">
        <v>157</v>
      </c>
    </row>
    <row r="357" spans="1:3" x14ac:dyDescent="0.25">
      <c r="B357" s="15" t="s">
        <v>158</v>
      </c>
    </row>
    <row r="358" spans="1:3" x14ac:dyDescent="0.25">
      <c r="B358" s="15" t="s">
        <v>159</v>
      </c>
    </row>
    <row r="359" spans="1:3" x14ac:dyDescent="0.25">
      <c r="B359" s="15" t="s">
        <v>160</v>
      </c>
    </row>
    <row r="360" spans="1:3" x14ac:dyDescent="0.25">
      <c r="B360" s="15" t="s">
        <v>161</v>
      </c>
    </row>
    <row r="361" spans="1:3" x14ac:dyDescent="0.25">
      <c r="B361" s="15" t="s">
        <v>162</v>
      </c>
    </row>
    <row r="362" spans="1:3" ht="15.75" thickBot="1" x14ac:dyDescent="0.3">
      <c r="B362" s="16" t="s">
        <v>163</v>
      </c>
    </row>
    <row r="363" spans="1:3" ht="15.75" thickBot="1" x14ac:dyDescent="0.3">
      <c r="B363" s="17"/>
    </row>
    <row r="364" spans="1:3" ht="15.75" thickBot="1" x14ac:dyDescent="0.3">
      <c r="A364" t="s">
        <v>353</v>
      </c>
      <c r="B364" s="17"/>
      <c r="C364" s="23">
        <v>0</v>
      </c>
    </row>
    <row r="365" spans="1:3" x14ac:dyDescent="0.25">
      <c r="B365" s="9" t="s">
        <v>165</v>
      </c>
    </row>
    <row r="366" spans="1:3" x14ac:dyDescent="0.25">
      <c r="B366" s="9" t="s">
        <v>166</v>
      </c>
    </row>
    <row r="367" spans="1:3" x14ac:dyDescent="0.25">
      <c r="B367" s="9" t="s">
        <v>167</v>
      </c>
    </row>
    <row r="368" spans="1:3" x14ac:dyDescent="0.25">
      <c r="B368" s="9" t="s">
        <v>168</v>
      </c>
    </row>
    <row r="369" spans="1:3" x14ac:dyDescent="0.25">
      <c r="B369" s="9" t="s">
        <v>169</v>
      </c>
    </row>
    <row r="370" spans="1:3" ht="15.75" thickBot="1" x14ac:dyDescent="0.3">
      <c r="B370" s="9"/>
    </row>
    <row r="371" spans="1:3" ht="15.75" thickBot="1" x14ac:dyDescent="0.3">
      <c r="A371" t="s">
        <v>354</v>
      </c>
      <c r="B371" s="17"/>
      <c r="C371" s="23">
        <v>0</v>
      </c>
    </row>
    <row r="372" spans="1:3" ht="15.75" thickBot="1" x14ac:dyDescent="0.3">
      <c r="B372" s="9"/>
    </row>
    <row r="373" spans="1:3" x14ac:dyDescent="0.25">
      <c r="B373" s="14" t="s">
        <v>154</v>
      </c>
    </row>
    <row r="374" spans="1:3" x14ac:dyDescent="0.25">
      <c r="B374" s="13"/>
    </row>
    <row r="375" spans="1:3" x14ac:dyDescent="0.25">
      <c r="B375" s="15" t="s">
        <v>155</v>
      </c>
    </row>
    <row r="376" spans="1:3" x14ac:dyDescent="0.25">
      <c r="B376" s="15" t="s">
        <v>156</v>
      </c>
    </row>
    <row r="377" spans="1:3" x14ac:dyDescent="0.25">
      <c r="B377" s="15" t="s">
        <v>157</v>
      </c>
    </row>
    <row r="378" spans="1:3" x14ac:dyDescent="0.25">
      <c r="B378" s="15" t="s">
        <v>158</v>
      </c>
    </row>
    <row r="379" spans="1:3" x14ac:dyDescent="0.25">
      <c r="B379" s="15" t="s">
        <v>159</v>
      </c>
    </row>
    <row r="380" spans="1:3" x14ac:dyDescent="0.25">
      <c r="B380" s="15" t="s">
        <v>160</v>
      </c>
    </row>
    <row r="381" spans="1:3" x14ac:dyDescent="0.25">
      <c r="B381" s="15" t="s">
        <v>161</v>
      </c>
    </row>
    <row r="382" spans="1:3" x14ac:dyDescent="0.25">
      <c r="B382" s="15" t="s">
        <v>162</v>
      </c>
    </row>
    <row r="383" spans="1:3" ht="15.75" thickBot="1" x14ac:dyDescent="0.3">
      <c r="B383" s="16" t="s">
        <v>163</v>
      </c>
    </row>
    <row r="384" spans="1:3" ht="15.75" thickBot="1" x14ac:dyDescent="0.3">
      <c r="B384" s="9"/>
    </row>
    <row r="385" spans="1:4" ht="15.75" thickBot="1" x14ac:dyDescent="0.3">
      <c r="A385" t="s">
        <v>355</v>
      </c>
      <c r="B385" s="9"/>
      <c r="C385" s="23">
        <v>0</v>
      </c>
    </row>
    <row r="386" spans="1:4" x14ac:dyDescent="0.25">
      <c r="B386" s="9" t="s">
        <v>170</v>
      </c>
    </row>
    <row r="387" spans="1:4" x14ac:dyDescent="0.25">
      <c r="B387" s="9" t="s">
        <v>171</v>
      </c>
    </row>
    <row r="388" spans="1:4" x14ac:dyDescent="0.25">
      <c r="B388" s="9" t="s">
        <v>172</v>
      </c>
    </row>
    <row r="389" spans="1:4" x14ac:dyDescent="0.25">
      <c r="B389" s="9" t="s">
        <v>173</v>
      </c>
    </row>
    <row r="390" spans="1:4" x14ac:dyDescent="0.25">
      <c r="B390" s="9" t="s">
        <v>174</v>
      </c>
    </row>
    <row r="391" spans="1:4" x14ac:dyDescent="0.25">
      <c r="B391" s="9"/>
    </row>
    <row r="392" spans="1:4" x14ac:dyDescent="0.25">
      <c r="A392" t="s">
        <v>175</v>
      </c>
      <c r="B392" s="17"/>
    </row>
    <row r="393" spans="1:4" ht="15.75" thickBot="1" x14ac:dyDescent="0.3"/>
    <row r="394" spans="1:4" ht="19.5" thickBot="1" x14ac:dyDescent="0.35">
      <c r="A394" s="2" t="s">
        <v>176</v>
      </c>
      <c r="B394" s="21" t="s">
        <v>368</v>
      </c>
      <c r="C394" s="30">
        <f>SUM(C12, C19, C31, C38, C72, C79, C120, C127, C135, C140, C144, C148, C152, C159, C164, C168, C173, C188, C195, C199, C206, C210, C217, C225, C230, C236, C241, C335, C341, C345, C350, C364, C371, C385)</f>
        <v>0</v>
      </c>
      <c r="D394" s="31" t="str">
        <f>IF(C394&lt;48.9, "1-UNPLAYABLE", IF(C394&lt;66.9, "2-BELOW AVERAGE", IF(C394&lt;84.9, "3-AVERAGE", IF(C394&lt;102.9, "4-ABOVE AVERAGE", "5-EXCELLENT"))))</f>
        <v>1-UNPLAYABLE</v>
      </c>
    </row>
    <row r="395" spans="1:4" ht="15.75" thickBot="1" x14ac:dyDescent="0.3"/>
    <row r="396" spans="1:4" x14ac:dyDescent="0.25">
      <c r="B396" s="14" t="s">
        <v>164</v>
      </c>
    </row>
    <row r="397" spans="1:4" x14ac:dyDescent="0.25">
      <c r="B397" s="13"/>
    </row>
    <row r="398" spans="1:4" x14ac:dyDescent="0.25">
      <c r="B398" s="15" t="s">
        <v>177</v>
      </c>
    </row>
    <row r="399" spans="1:4" x14ac:dyDescent="0.25">
      <c r="B399" s="15" t="s">
        <v>178</v>
      </c>
    </row>
    <row r="400" spans="1:4" x14ac:dyDescent="0.25">
      <c r="B400" s="15" t="s">
        <v>179</v>
      </c>
    </row>
    <row r="401" spans="1:3" x14ac:dyDescent="0.25">
      <c r="B401" s="15" t="s">
        <v>180</v>
      </c>
    </row>
    <row r="402" spans="1:3" ht="15.75" thickBot="1" x14ac:dyDescent="0.3">
      <c r="B402" s="16" t="s">
        <v>338</v>
      </c>
    </row>
    <row r="404" spans="1:3" x14ac:dyDescent="0.25">
      <c r="A404" s="2" t="s">
        <v>339</v>
      </c>
    </row>
    <row r="405" spans="1:3" x14ac:dyDescent="0.25">
      <c r="A405" s="2" t="s">
        <v>372</v>
      </c>
    </row>
    <row r="407" spans="1:3" ht="15.75" thickBot="1" x14ac:dyDescent="0.3">
      <c r="A407" s="2" t="s">
        <v>182</v>
      </c>
    </row>
    <row r="408" spans="1:3" ht="15.75" thickBot="1" x14ac:dyDescent="0.3">
      <c r="A408" s="3" t="s">
        <v>194</v>
      </c>
      <c r="C408" s="23">
        <v>0</v>
      </c>
    </row>
    <row r="409" spans="1:3" x14ac:dyDescent="0.25">
      <c r="A409" s="2"/>
      <c r="B409" s="7" t="s">
        <v>185</v>
      </c>
    </row>
    <row r="410" spans="1:3" x14ac:dyDescent="0.25">
      <c r="A410" s="2"/>
      <c r="B410" s="7" t="s">
        <v>186</v>
      </c>
    </row>
    <row r="411" spans="1:3" x14ac:dyDescent="0.25">
      <c r="A411" s="2"/>
      <c r="B411" s="7" t="s">
        <v>187</v>
      </c>
    </row>
    <row r="412" spans="1:3" x14ac:dyDescent="0.25">
      <c r="A412" s="2"/>
      <c r="B412" s="9" t="s">
        <v>188</v>
      </c>
    </row>
    <row r="413" spans="1:3" x14ac:dyDescent="0.25">
      <c r="A413" s="2"/>
      <c r="B413" s="9" t="s">
        <v>189</v>
      </c>
    </row>
    <row r="414" spans="1:3" ht="15.75" thickBot="1" x14ac:dyDescent="0.3">
      <c r="A414" s="2"/>
      <c r="B414" s="45" t="s">
        <v>91</v>
      </c>
    </row>
    <row r="415" spans="1:3" ht="15.75" thickBot="1" x14ac:dyDescent="0.3">
      <c r="A415" s="3" t="s">
        <v>193</v>
      </c>
      <c r="C415" s="23">
        <v>0</v>
      </c>
    </row>
    <row r="416" spans="1:3" x14ac:dyDescent="0.25">
      <c r="A416" s="2"/>
      <c r="B416" s="9" t="s">
        <v>20</v>
      </c>
    </row>
    <row r="417" spans="1:3" x14ac:dyDescent="0.25">
      <c r="A417" s="2"/>
      <c r="B417" s="9" t="s">
        <v>62</v>
      </c>
    </row>
    <row r="418" spans="1:3" ht="15.75" thickBot="1" x14ac:dyDescent="0.3">
      <c r="A418" s="2"/>
    </row>
    <row r="419" spans="1:3" ht="15.75" thickBot="1" x14ac:dyDescent="0.3">
      <c r="A419" s="3" t="s">
        <v>195</v>
      </c>
      <c r="C419" s="23">
        <v>0</v>
      </c>
    </row>
    <row r="420" spans="1:3" x14ac:dyDescent="0.25">
      <c r="A420" s="2"/>
      <c r="B420" s="7" t="s">
        <v>190</v>
      </c>
    </row>
    <row r="421" spans="1:3" x14ac:dyDescent="0.25">
      <c r="A421" s="2"/>
      <c r="B421" s="9" t="s">
        <v>191</v>
      </c>
    </row>
    <row r="422" spans="1:3" x14ac:dyDescent="0.25">
      <c r="A422" s="2"/>
      <c r="B422" s="9" t="s">
        <v>192</v>
      </c>
    </row>
    <row r="423" spans="1:3" ht="15.75" thickBot="1" x14ac:dyDescent="0.3">
      <c r="A423" s="2"/>
    </row>
    <row r="424" spans="1:3" ht="15.75" thickBot="1" x14ac:dyDescent="0.3">
      <c r="A424" s="18" t="s">
        <v>196</v>
      </c>
      <c r="C424" s="23">
        <v>0</v>
      </c>
    </row>
    <row r="425" spans="1:3" x14ac:dyDescent="0.25">
      <c r="A425" s="2"/>
      <c r="B425" s="9" t="s">
        <v>197</v>
      </c>
    </row>
    <row r="426" spans="1:3" x14ac:dyDescent="0.25">
      <c r="A426" s="2"/>
      <c r="B426" s="9" t="s">
        <v>198</v>
      </c>
    </row>
    <row r="427" spans="1:3" x14ac:dyDescent="0.25">
      <c r="A427" s="2"/>
      <c r="B427" s="9" t="s">
        <v>199</v>
      </c>
    </row>
    <row r="428" spans="1:3" x14ac:dyDescent="0.25">
      <c r="A428" s="2"/>
      <c r="B428" s="9" t="s">
        <v>200</v>
      </c>
    </row>
    <row r="429" spans="1:3" x14ac:dyDescent="0.25">
      <c r="A429" s="2"/>
      <c r="B429" s="9" t="s">
        <v>201</v>
      </c>
    </row>
    <row r="430" spans="1:3" ht="15.75" thickBot="1" x14ac:dyDescent="0.3">
      <c r="A430" s="2"/>
    </row>
    <row r="431" spans="1:3" ht="15.75" thickBot="1" x14ac:dyDescent="0.3">
      <c r="A431" s="3" t="s">
        <v>202</v>
      </c>
      <c r="C431" s="23">
        <v>0</v>
      </c>
    </row>
    <row r="432" spans="1:3" x14ac:dyDescent="0.25">
      <c r="A432" s="2"/>
      <c r="B432" s="9" t="s">
        <v>203</v>
      </c>
    </row>
    <row r="433" spans="1:4" x14ac:dyDescent="0.25">
      <c r="A433" s="2"/>
      <c r="B433" s="9" t="s">
        <v>204</v>
      </c>
    </row>
    <row r="434" spans="1:4" x14ac:dyDescent="0.25">
      <c r="A434" s="2"/>
      <c r="B434" s="9" t="s">
        <v>205</v>
      </c>
    </row>
    <row r="435" spans="1:4" ht="15.75" thickBot="1" x14ac:dyDescent="0.3">
      <c r="A435" s="2"/>
    </row>
    <row r="436" spans="1:4" ht="15.75" thickBot="1" x14ac:dyDescent="0.3">
      <c r="A436" s="3" t="s">
        <v>206</v>
      </c>
      <c r="C436" s="23">
        <v>0</v>
      </c>
    </row>
    <row r="437" spans="1:4" x14ac:dyDescent="0.25">
      <c r="A437" s="2"/>
      <c r="B437" s="9" t="s">
        <v>207</v>
      </c>
    </row>
    <row r="438" spans="1:4" x14ac:dyDescent="0.25">
      <c r="A438" s="2"/>
      <c r="B438" s="9" t="s">
        <v>208</v>
      </c>
    </row>
    <row r="439" spans="1:4" x14ac:dyDescent="0.25">
      <c r="A439" s="2"/>
      <c r="B439" s="9" t="s">
        <v>209</v>
      </c>
    </row>
    <row r="440" spans="1:4" ht="15.75" thickBot="1" x14ac:dyDescent="0.3">
      <c r="A440" s="2"/>
    </row>
    <row r="441" spans="1:4" ht="15.75" thickBot="1" x14ac:dyDescent="0.3">
      <c r="A441" s="3" t="s">
        <v>210</v>
      </c>
      <c r="C441" s="23">
        <v>0</v>
      </c>
    </row>
    <row r="442" spans="1:4" x14ac:dyDescent="0.25">
      <c r="A442" s="2"/>
      <c r="B442" s="9" t="s">
        <v>20</v>
      </c>
    </row>
    <row r="443" spans="1:4" x14ac:dyDescent="0.25">
      <c r="A443" s="2"/>
      <c r="B443" s="9" t="s">
        <v>62</v>
      </c>
    </row>
    <row r="444" spans="1:4" ht="15.75" thickBot="1" x14ac:dyDescent="0.3">
      <c r="A444" s="2"/>
    </row>
    <row r="445" spans="1:4" ht="15.75" thickBot="1" x14ac:dyDescent="0.3">
      <c r="A445" s="2" t="s">
        <v>181</v>
      </c>
      <c r="C445" s="5">
        <f>SUM(C408, C415, C419, C424, C431, C436, C441)</f>
        <v>0</v>
      </c>
    </row>
    <row r="446" spans="1:4" ht="15.75" thickBot="1" x14ac:dyDescent="0.3"/>
    <row r="447" spans="1:4" ht="19.5" thickBot="1" x14ac:dyDescent="0.35">
      <c r="A447" s="2" t="s">
        <v>216</v>
      </c>
      <c r="B447" s="21" t="s">
        <v>369</v>
      </c>
      <c r="C447" s="30">
        <f>+C394+C445</f>
        <v>0</v>
      </c>
      <c r="D447" s="31" t="str">
        <f>IF(C447&lt;59.9, "1-UNPLAYABLE", IF(C447&lt;81.9, "2-BELOW AVERAGE", IF(C447&lt;103.9, "3-AVERAGE", IF(C447&lt;126.9, "4-ABOVE AVERAGE", "5-EXCELLENT"))))</f>
        <v>1-UNPLAYABLE</v>
      </c>
    </row>
    <row r="448" spans="1:4" ht="15.75" thickBot="1" x14ac:dyDescent="0.3"/>
    <row r="449" spans="1:4" x14ac:dyDescent="0.25">
      <c r="B449" s="14" t="s">
        <v>183</v>
      </c>
    </row>
    <row r="450" spans="1:4" x14ac:dyDescent="0.25">
      <c r="B450" s="13"/>
    </row>
    <row r="451" spans="1:4" x14ac:dyDescent="0.25">
      <c r="B451" s="15" t="s">
        <v>211</v>
      </c>
    </row>
    <row r="452" spans="1:4" x14ac:dyDescent="0.25">
      <c r="B452" s="15" t="s">
        <v>212</v>
      </c>
    </row>
    <row r="453" spans="1:4" x14ac:dyDescent="0.25">
      <c r="B453" s="15" t="s">
        <v>213</v>
      </c>
    </row>
    <row r="454" spans="1:4" x14ac:dyDescent="0.25">
      <c r="B454" s="15" t="s">
        <v>214</v>
      </c>
    </row>
    <row r="455" spans="1:4" ht="15.75" thickBot="1" x14ac:dyDescent="0.3">
      <c r="B455" s="16" t="s">
        <v>215</v>
      </c>
    </row>
    <row r="456" spans="1:4" x14ac:dyDescent="0.25">
      <c r="B456" s="17"/>
    </row>
    <row r="457" spans="1:4" x14ac:dyDescent="0.25">
      <c r="A457" s="2" t="s">
        <v>340</v>
      </c>
    </row>
    <row r="458" spans="1:4" x14ac:dyDescent="0.25">
      <c r="A458" s="2" t="s">
        <v>371</v>
      </c>
    </row>
    <row r="459" spans="1:4" x14ac:dyDescent="0.25">
      <c r="A459" s="2"/>
    </row>
    <row r="460" spans="1:4" ht="19.5" thickBot="1" x14ac:dyDescent="0.35">
      <c r="A460" s="20" t="s">
        <v>184</v>
      </c>
    </row>
    <row r="461" spans="1:4" ht="15.75" thickBot="1" x14ac:dyDescent="0.3">
      <c r="A461" t="s">
        <v>311</v>
      </c>
      <c r="B461" s="22"/>
      <c r="C461" s="4" t="s">
        <v>341</v>
      </c>
      <c r="D461" s="32" t="s">
        <v>91</v>
      </c>
    </row>
    <row r="462" spans="1:4" ht="15.75" thickBot="1" x14ac:dyDescent="0.3">
      <c r="C462" s="4" t="s">
        <v>312</v>
      </c>
      <c r="D462" s="33"/>
    </row>
    <row r="463" spans="1:4" ht="15.75" thickBot="1" x14ac:dyDescent="0.3"/>
    <row r="464" spans="1:4" ht="15.75" thickBot="1" x14ac:dyDescent="0.3">
      <c r="A464" s="2" t="s">
        <v>316</v>
      </c>
      <c r="C464" s="25">
        <v>0</v>
      </c>
    </row>
    <row r="465" spans="1:4" x14ac:dyDescent="0.25">
      <c r="B465" s="7" t="s">
        <v>313</v>
      </c>
    </row>
    <row r="466" spans="1:4" x14ac:dyDescent="0.25">
      <c r="B466" s="7" t="s">
        <v>314</v>
      </c>
    </row>
    <row r="467" spans="1:4" ht="15.75" thickBot="1" x14ac:dyDescent="0.3"/>
    <row r="468" spans="1:4" ht="15.75" thickBot="1" x14ac:dyDescent="0.3">
      <c r="A468" s="2" t="s">
        <v>315</v>
      </c>
      <c r="C468" s="25">
        <v>0</v>
      </c>
    </row>
    <row r="469" spans="1:4" x14ac:dyDescent="0.25">
      <c r="B469" s="7" t="s">
        <v>317</v>
      </c>
    </row>
    <row r="470" spans="1:4" x14ac:dyDescent="0.25">
      <c r="B470" s="9" t="s">
        <v>318</v>
      </c>
    </row>
    <row r="471" spans="1:4" x14ac:dyDescent="0.25">
      <c r="B471" s="9" t="s">
        <v>319</v>
      </c>
    </row>
    <row r="472" spans="1:4" x14ac:dyDescent="0.25">
      <c r="B472" s="9" t="s">
        <v>320</v>
      </c>
    </row>
    <row r="473" spans="1:4" x14ac:dyDescent="0.25">
      <c r="B473" s="9" t="s">
        <v>321</v>
      </c>
    </row>
    <row r="475" spans="1:4" ht="15.75" thickBot="1" x14ac:dyDescent="0.3">
      <c r="A475" s="2" t="s">
        <v>322</v>
      </c>
    </row>
    <row r="476" spans="1:4" x14ac:dyDescent="0.25">
      <c r="A476" s="48"/>
      <c r="B476" s="49"/>
      <c r="C476" s="49"/>
      <c r="D476" s="50"/>
    </row>
    <row r="477" spans="1:4" x14ac:dyDescent="0.25">
      <c r="A477" s="51"/>
      <c r="B477" s="52"/>
      <c r="C477" s="52"/>
      <c r="D477" s="53"/>
    </row>
    <row r="478" spans="1:4" ht="15.75" thickBot="1" x14ac:dyDescent="0.3">
      <c r="A478" s="54"/>
      <c r="B478" s="55"/>
      <c r="C478" s="55"/>
      <c r="D478" s="56"/>
    </row>
    <row r="480" spans="1:4" x14ac:dyDescent="0.25">
      <c r="A480" s="2" t="s">
        <v>323</v>
      </c>
    </row>
    <row r="483" spans="1:4" ht="15.75" thickBot="1" x14ac:dyDescent="0.3"/>
    <row r="484" spans="1:4" ht="15.75" thickBot="1" x14ac:dyDescent="0.3">
      <c r="A484" s="4" t="s">
        <v>324</v>
      </c>
      <c r="B484" s="25"/>
      <c r="C484" t="s">
        <v>325</v>
      </c>
    </row>
    <row r="486" spans="1:4" ht="15.75" thickBot="1" x14ac:dyDescent="0.3">
      <c r="A486" s="2" t="s">
        <v>326</v>
      </c>
    </row>
    <row r="487" spans="1:4" ht="15.75" thickBot="1" x14ac:dyDescent="0.3">
      <c r="A487" s="4" t="s">
        <v>327</v>
      </c>
      <c r="B487" s="7" t="s">
        <v>328</v>
      </c>
      <c r="C487" s="25">
        <v>0</v>
      </c>
    </row>
    <row r="488" spans="1:4" x14ac:dyDescent="0.25">
      <c r="B488" s="7" t="s">
        <v>329</v>
      </c>
    </row>
    <row r="489" spans="1:4" ht="15.75" thickBot="1" x14ac:dyDescent="0.3">
      <c r="B489" s="7" t="s">
        <v>330</v>
      </c>
    </row>
    <row r="490" spans="1:4" ht="15.75" thickBot="1" x14ac:dyDescent="0.3">
      <c r="A490" s="4" t="s">
        <v>331</v>
      </c>
      <c r="B490" s="9" t="s">
        <v>332</v>
      </c>
      <c r="C490" s="25">
        <v>0</v>
      </c>
    </row>
    <row r="491" spans="1:4" x14ac:dyDescent="0.25">
      <c r="B491" s="9" t="s">
        <v>329</v>
      </c>
    </row>
    <row r="492" spans="1:4" x14ac:dyDescent="0.25">
      <c r="B492" s="9" t="s">
        <v>333</v>
      </c>
    </row>
    <row r="495" spans="1:4" ht="15.75" thickBot="1" x14ac:dyDescent="0.3">
      <c r="A495" s="2" t="s">
        <v>334</v>
      </c>
    </row>
    <row r="496" spans="1:4" x14ac:dyDescent="0.25">
      <c r="A496" s="48"/>
      <c r="B496" s="49"/>
      <c r="C496" s="49"/>
      <c r="D496" s="50"/>
    </row>
    <row r="497" spans="1:4" x14ac:dyDescent="0.25">
      <c r="A497" s="51"/>
      <c r="B497" s="52"/>
      <c r="C497" s="52"/>
      <c r="D497" s="53"/>
    </row>
    <row r="498" spans="1:4" ht="15.75" thickBot="1" x14ac:dyDescent="0.3">
      <c r="A498" s="54"/>
      <c r="B498" s="55"/>
      <c r="C498" s="55"/>
      <c r="D498" s="56"/>
    </row>
    <row r="500" spans="1:4" ht="15.75" thickBot="1" x14ac:dyDescent="0.3">
      <c r="A500" t="s">
        <v>335</v>
      </c>
    </row>
    <row r="501" spans="1:4" ht="15.75" thickBot="1" x14ac:dyDescent="0.3">
      <c r="B501" s="25"/>
    </row>
  </sheetData>
  <sheetProtection algorithmName="SHA-512" hashValue="m+7TXudZUjXLpZKeiK3cqFOM8F/R6ax00SbJQcpHkj2ccx0378o6xffZNtUg1hikUBnqj2E+SY5McxXow2PnYQ==" saltValue="5CMjclvW/CnxE6ZX4fbIgw==" spinCount="100000" sheet="1" objects="1" scenarios="1"/>
  <mergeCells count="2">
    <mergeCell ref="A476:D478"/>
    <mergeCell ref="A496:D498"/>
  </mergeCells>
  <dataValidations count="18">
    <dataValidation type="list" allowBlank="1" showInputMessage="1" showErrorMessage="1" sqref="C424" xr:uid="{7EF7C353-C2E2-4D5E-B278-53BDBB66A075}">
      <formula1>"0,1,2,3,4,5"</formula1>
    </dataValidation>
    <dataValidation type="list" allowBlank="1" showInputMessage="1" showErrorMessage="1" sqref="C436" xr:uid="{E4443D7E-3B33-47F3-AA7D-4D33A9C55E21}">
      <formula1>"0,1,3,5"</formula1>
    </dataValidation>
    <dataValidation type="list" allowBlank="1" showInputMessage="1" showErrorMessage="1" sqref="C38 C48 C52 C56 C60 C64 C68 C131 C144 C148" xr:uid="{22167616-FE99-4B31-A2AA-C2443DE4E13B}">
      <formula1>"0,1"</formula1>
    </dataValidation>
    <dataValidation type="list" allowBlank="1" showInputMessage="1" showErrorMessage="1" sqref="C89" xr:uid="{1ECA0691-6EDA-4F5F-9E58-A993AEA2018E}">
      <formula1>"0,1,2,3,4,5,6,7"</formula1>
    </dataValidation>
    <dataValidation type="list" allowBlank="1" showInputMessage="1" showErrorMessage="1" sqref="C490" xr:uid="{F929CDA4-5DAD-4636-B961-A4A2D9787A51}">
      <formula1>"0,1,2,3"</formula1>
    </dataValidation>
    <dataValidation type="list" allowBlank="1" showInputMessage="1" showErrorMessage="1" sqref="C127 C164 C341 C415 C441" xr:uid="{A02A22E0-2F4B-4DBB-8598-B75439BE9ED4}">
      <formula1>"0,3"</formula1>
    </dataValidation>
    <dataValidation type="list" allowBlank="1" showInputMessage="1" showErrorMessage="1" sqref="C140" xr:uid="{A40E9EF0-5867-4C2A-A36E-6D0F750805D3}">
      <formula1>"0,-3"</formula1>
    </dataValidation>
    <dataValidation type="list" allowBlank="1" showInputMessage="1" showErrorMessage="1" sqref="C152" xr:uid="{BCFC7E73-D589-4336-A9BE-25C2CD6BC1F0}">
      <formula1>"0,1,2"</formula1>
    </dataValidation>
    <dataValidation type="list" allowBlank="1" showInputMessage="1" showErrorMessage="1" sqref="C217" xr:uid="{B461CAB0-000D-4A61-BAE1-B8965651E91A}">
      <formula1>"0,-1,-3"</formula1>
    </dataValidation>
    <dataValidation type="list" allowBlank="1" showInputMessage="1" showErrorMessage="1" sqref="C230" xr:uid="{73F09574-1053-441A-BDDD-73405C9C1F3A}">
      <formula1>"0,2"</formula1>
    </dataValidation>
    <dataValidation type="list" allowBlank="1" showInputMessage="1" showErrorMessage="1" sqref="C335 C19 C135 C159 C168 C225 C236 C241 C345 C419 C431" xr:uid="{7A981F88-F3F4-4390-B125-97255C004212}">
      <formula1>"0,1,3,5"</formula1>
    </dataValidation>
    <dataValidation type="list" allowBlank="1" showInputMessage="1" showErrorMessage="1" sqref="C371" xr:uid="{AA3D44E3-B738-468D-A805-5394CDE81772}">
      <formula1>"5,4.5,4,3.5,3,2.5,2,1.5,1,0"</formula1>
    </dataValidation>
    <dataValidation type="list" allowBlank="1" showInputMessage="1" showErrorMessage="1" sqref="C464" xr:uid="{5659092C-59E4-40F1-ABE8-4CDBECD007FF}">
      <formula1>"0,1,2"</formula1>
    </dataValidation>
    <dataValidation type="list" allowBlank="1" showInputMessage="1" showErrorMessage="1" sqref="C468" xr:uid="{29D3FA9F-2D72-4D32-8466-C0D9BF0EFE6D}">
      <formula1>"5,4,3,2,1,0"</formula1>
    </dataValidation>
    <dataValidation type="list" allowBlank="1" showInputMessage="1" showErrorMessage="1" sqref="C5 C12 C24 C31 C72 C79 C120 C173 C188 C199 C210 C364 C385 C408" xr:uid="{A14528F7-77F0-4B7C-A672-EF81C8287B99}">
      <formula1>"0,1,2,3,4,5"</formula1>
    </dataValidation>
    <dataValidation type="list" allowBlank="1" showInputMessage="1" showErrorMessage="1" sqref="C100 C487" xr:uid="{63484395-6FC4-4A07-B971-D6E4B3DB9576}">
      <formula1>"0,1,2,3"</formula1>
    </dataValidation>
    <dataValidation type="list" allowBlank="1" showInputMessage="1" showErrorMessage="1" sqref="C195 C206" xr:uid="{60FA952A-CC88-4EAC-B354-37AD29E6B5B2}">
      <formula1>"0,-1,-3"</formula1>
    </dataValidation>
    <dataValidation type="list" allowBlank="1" showInputMessage="1" showErrorMessage="1" sqref="C350" xr:uid="{162C287A-9D65-4B2D-929A-C028F18B7122}">
      <formula1>"5,4.5,4,3.5,3,2.5,2,1.5,1,0"</formula1>
    </dataValidation>
  </dataValidations>
  <pageMargins left="0.7" right="0.7" top="0.75" bottom="0.75" header="0.3" footer="0.3"/>
  <pageSetup scale="66" fitToHeight="0" orientation="portrait" r:id="rId1"/>
  <rowBreaks count="8" manualBreakCount="8">
    <brk id="66" max="4" man="1"/>
    <brk id="133" max="4" man="1"/>
    <brk id="197" max="4" man="1"/>
    <brk id="260" max="4" man="1"/>
    <brk id="322" max="4" man="1"/>
    <brk id="384" max="4" man="1"/>
    <brk id="444" max="4" man="1"/>
    <brk id="459" max="4" man="1"/>
  </rowBreaks>
  <drawing r:id="rId2"/>
  <legacyDrawing r:id="rId3"/>
  <oleObjects>
    <mc:AlternateContent xmlns:mc="http://schemas.openxmlformats.org/markup-compatibility/2006">
      <mc:Choice Requires="x14">
        <oleObject progId="AcroExch.pdfxml.1" shapeId="1025" r:id="rId4">
          <objectPr defaultSize="0" autoPict="0" r:id="rId5">
            <anchor moveWithCells="1">
              <from>
                <xdr:col>0</xdr:col>
                <xdr:colOff>333375</xdr:colOff>
                <xdr:row>323</xdr:row>
                <xdr:rowOff>19050</xdr:rowOff>
              </from>
              <to>
                <xdr:col>1</xdr:col>
                <xdr:colOff>2628900</xdr:colOff>
                <xdr:row>333</xdr:row>
                <xdr:rowOff>76200</xdr:rowOff>
              </to>
            </anchor>
          </objectPr>
        </oleObject>
      </mc:Choice>
      <mc:Fallback>
        <oleObject progId="AcroExch.pdfxml.1" shapeId="1025" r:id="rId4"/>
      </mc:Fallback>
    </mc:AlternateContent>
  </oleObjects>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Fresenburg, Brad S.</dc:creator>
  <cp:lastModifiedBy>Kristen</cp:lastModifiedBy>
  <cp:lastPrinted>2017-06-06T13:41:12Z</cp:lastPrinted>
  <dcterms:created xsi:type="dcterms:W3CDTF">2016-12-12T19:51:35Z</dcterms:created>
  <dcterms:modified xsi:type="dcterms:W3CDTF">2018-02-28T15:23:08Z</dcterms:modified>
</cp:coreProperties>
</file>