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18144\Desktop\Maintenance Institute\"/>
    </mc:Choice>
  </mc:AlternateContent>
  <xr:revisionPtr revIDLastSave="0" documentId="8_{8E505CCD-2ABC-479E-8778-7CF6E6EC3243}" xr6:coauthVersionLast="45" xr6:coauthVersionMax="45" xr10:uidLastSave="{00000000-0000-0000-0000-000000000000}"/>
  <bookViews>
    <workbookView xWindow="-108" yWindow="-108" windowWidth="23256" windowHeight="12576" firstSheet="3" activeTab="11" xr2:uid="{00000000-000D-0000-FFFF-FFFF00000000}"/>
  </bookViews>
  <sheets>
    <sheet name="MONTH 1" sheetId="1" r:id="rId1"/>
    <sheet name="MONTH 2" sheetId="3" r:id="rId2"/>
    <sheet name="MONTH 3" sheetId="5" r:id="rId3"/>
    <sheet name="MONTH 4" sheetId="6" r:id="rId4"/>
    <sheet name="MONTH 5" sheetId="7" r:id="rId5"/>
    <sheet name="MONTH 6" sheetId="8" r:id="rId6"/>
    <sheet name="MONTH 7" sheetId="9" r:id="rId7"/>
    <sheet name="MONTH 8" sheetId="10" r:id="rId8"/>
    <sheet name="MONTH 9" sheetId="11" r:id="rId9"/>
    <sheet name="MONTH 10" sheetId="12" r:id="rId10"/>
    <sheet name="MONTH 11" sheetId="13" r:id="rId11"/>
    <sheet name="MONTH 12" sheetId="14" r:id="rId12"/>
  </sheets>
  <calcPr calcId="191029"/>
</workbook>
</file>

<file path=xl/calcChain.xml><?xml version="1.0" encoding="utf-8"?>
<calcChain xmlns="http://schemas.openxmlformats.org/spreadsheetml/2006/main">
  <c r="AM53" i="14" l="1"/>
  <c r="AM52" i="14"/>
  <c r="AM51" i="14"/>
  <c r="AM49" i="14"/>
  <c r="AM48" i="14"/>
  <c r="AM47" i="14"/>
  <c r="AM46" i="14"/>
  <c r="AM44" i="14"/>
  <c r="AM43" i="14"/>
  <c r="AM42" i="14"/>
  <c r="AM41" i="14"/>
  <c r="AM40" i="14"/>
  <c r="AM39" i="14"/>
  <c r="AM38" i="14"/>
  <c r="AM37" i="14"/>
  <c r="AM36" i="14"/>
  <c r="AM35" i="14"/>
  <c r="AM34" i="14"/>
  <c r="AM33" i="14"/>
  <c r="AM31" i="14"/>
  <c r="AM30" i="14"/>
  <c r="AM29" i="14"/>
  <c r="AM28" i="14"/>
  <c r="AM27" i="14"/>
  <c r="AM26" i="14"/>
  <c r="AM25" i="14"/>
  <c r="AM24" i="14"/>
  <c r="AM23" i="14"/>
  <c r="AM21" i="14"/>
  <c r="AM20" i="14"/>
  <c r="AM19" i="14"/>
  <c r="AM18" i="14"/>
  <c r="AM17" i="14"/>
  <c r="AM16" i="14"/>
  <c r="AM15" i="14"/>
  <c r="AM14" i="14"/>
  <c r="AF54" i="14"/>
  <c r="AE54" i="14"/>
  <c r="AD54" i="14"/>
  <c r="AC54" i="14"/>
  <c r="AB54" i="14"/>
  <c r="AA54" i="14"/>
  <c r="Z54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C54" i="14"/>
  <c r="B54" i="14"/>
  <c r="D12" i="14"/>
  <c r="E12" i="14" s="1"/>
  <c r="F12" i="14" s="1"/>
  <c r="G12" i="14" s="1"/>
  <c r="H12" i="14" s="1"/>
  <c r="I12" i="14" s="1"/>
  <c r="J12" i="14" s="1"/>
  <c r="K12" i="14" s="1"/>
  <c r="L12" i="14" s="1"/>
  <c r="M12" i="14" s="1"/>
  <c r="N12" i="14" s="1"/>
  <c r="O12" i="14" s="1"/>
  <c r="P12" i="14" s="1"/>
  <c r="Q12" i="14" s="1"/>
  <c r="R12" i="14" s="1"/>
  <c r="S12" i="14" s="1"/>
  <c r="T12" i="14" s="1"/>
  <c r="U12" i="14" s="1"/>
  <c r="V12" i="14" s="1"/>
  <c r="W12" i="14" s="1"/>
  <c r="X12" i="14" s="1"/>
  <c r="Y12" i="14" s="1"/>
  <c r="Z12" i="14" s="1"/>
  <c r="AA12" i="14" s="1"/>
  <c r="AB12" i="14" s="1"/>
  <c r="AC12" i="14" s="1"/>
  <c r="AD12" i="14" s="1"/>
  <c r="AE12" i="14" s="1"/>
  <c r="AF12" i="14" s="1"/>
  <c r="C12" i="14"/>
  <c r="AM53" i="13"/>
  <c r="AM52" i="13"/>
  <c r="AM51" i="13"/>
  <c r="AM49" i="13"/>
  <c r="AM48" i="13"/>
  <c r="AM47" i="13"/>
  <c r="AM46" i="13"/>
  <c r="AM44" i="13"/>
  <c r="AM43" i="13"/>
  <c r="AM42" i="13"/>
  <c r="AM41" i="13"/>
  <c r="AM40" i="13"/>
  <c r="AM39" i="13"/>
  <c r="AM38" i="13"/>
  <c r="AM37" i="13"/>
  <c r="AM36" i="13"/>
  <c r="AM35" i="13"/>
  <c r="AM34" i="13"/>
  <c r="AM33" i="13"/>
  <c r="AM31" i="13"/>
  <c r="AM30" i="13"/>
  <c r="AM29" i="13"/>
  <c r="AM28" i="13"/>
  <c r="AM27" i="13"/>
  <c r="AM26" i="13"/>
  <c r="AM25" i="13"/>
  <c r="AM24" i="13"/>
  <c r="AM23" i="13"/>
  <c r="AM21" i="13"/>
  <c r="AM20" i="13"/>
  <c r="AM19" i="13"/>
  <c r="AM18" i="13"/>
  <c r="AM17" i="13"/>
  <c r="AM16" i="13"/>
  <c r="AM15" i="13"/>
  <c r="AM14" i="13"/>
  <c r="AF54" i="13"/>
  <c r="AE54" i="13"/>
  <c r="AD54" i="13"/>
  <c r="AC54" i="13"/>
  <c r="AB54" i="13"/>
  <c r="AA54" i="13"/>
  <c r="Z54" i="13"/>
  <c r="Y54" i="13"/>
  <c r="X54" i="13"/>
  <c r="W54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D54" i="13"/>
  <c r="C54" i="13"/>
  <c r="B54" i="13"/>
  <c r="C12" i="13"/>
  <c r="D12" i="13" s="1"/>
  <c r="E12" i="13" s="1"/>
  <c r="F12" i="13" s="1"/>
  <c r="G12" i="13" s="1"/>
  <c r="H12" i="13" s="1"/>
  <c r="I12" i="13" s="1"/>
  <c r="J12" i="13" s="1"/>
  <c r="K12" i="13" s="1"/>
  <c r="L12" i="13" s="1"/>
  <c r="M12" i="13" s="1"/>
  <c r="N12" i="13" s="1"/>
  <c r="O12" i="13" s="1"/>
  <c r="P12" i="13" s="1"/>
  <c r="Q12" i="13" s="1"/>
  <c r="R12" i="13" s="1"/>
  <c r="S12" i="13" s="1"/>
  <c r="T12" i="13" s="1"/>
  <c r="U12" i="13" s="1"/>
  <c r="V12" i="13" s="1"/>
  <c r="W12" i="13" s="1"/>
  <c r="X12" i="13" s="1"/>
  <c r="Y12" i="13" s="1"/>
  <c r="Z12" i="13" s="1"/>
  <c r="AA12" i="13" s="1"/>
  <c r="AB12" i="13" s="1"/>
  <c r="AC12" i="13" s="1"/>
  <c r="AD12" i="13" s="1"/>
  <c r="AE12" i="13" s="1"/>
  <c r="AF12" i="13" s="1"/>
  <c r="AM53" i="12"/>
  <c r="AM52" i="12"/>
  <c r="AM51" i="12"/>
  <c r="AM49" i="12"/>
  <c r="AM48" i="12"/>
  <c r="AM47" i="12"/>
  <c r="AM46" i="12"/>
  <c r="AM44" i="12"/>
  <c r="AM43" i="12"/>
  <c r="AM42" i="12"/>
  <c r="AM41" i="12"/>
  <c r="AM40" i="12"/>
  <c r="AM39" i="12"/>
  <c r="AM38" i="12"/>
  <c r="AM37" i="12"/>
  <c r="AM36" i="12"/>
  <c r="AM35" i="12"/>
  <c r="AM34" i="12"/>
  <c r="AM33" i="12"/>
  <c r="AM31" i="12"/>
  <c r="AM30" i="12"/>
  <c r="AM29" i="12"/>
  <c r="AM28" i="12"/>
  <c r="AM27" i="12"/>
  <c r="AM26" i="12"/>
  <c r="AM25" i="12"/>
  <c r="AM24" i="12"/>
  <c r="AM23" i="12"/>
  <c r="AM21" i="12"/>
  <c r="AM20" i="12"/>
  <c r="AM19" i="12"/>
  <c r="AM18" i="12"/>
  <c r="AM17" i="12"/>
  <c r="AM16" i="12"/>
  <c r="AM15" i="12"/>
  <c r="AM1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C54" i="12"/>
  <c r="B54" i="12"/>
  <c r="C12" i="12"/>
  <c r="D12" i="12" s="1"/>
  <c r="E12" i="12" s="1"/>
  <c r="F12" i="12" s="1"/>
  <c r="G12" i="12" s="1"/>
  <c r="H12" i="12" s="1"/>
  <c r="I12" i="12" s="1"/>
  <c r="J12" i="12" s="1"/>
  <c r="K12" i="12" s="1"/>
  <c r="L12" i="12" s="1"/>
  <c r="M12" i="12" s="1"/>
  <c r="N12" i="12" s="1"/>
  <c r="O12" i="12" s="1"/>
  <c r="P12" i="12" s="1"/>
  <c r="Q12" i="12" s="1"/>
  <c r="R12" i="12" s="1"/>
  <c r="S12" i="12" s="1"/>
  <c r="T12" i="12" s="1"/>
  <c r="U12" i="12" s="1"/>
  <c r="V12" i="12" s="1"/>
  <c r="W12" i="12" s="1"/>
  <c r="X12" i="12" s="1"/>
  <c r="Y12" i="12" s="1"/>
  <c r="Z12" i="12" s="1"/>
  <c r="AA12" i="12" s="1"/>
  <c r="AB12" i="12" s="1"/>
  <c r="AC12" i="12" s="1"/>
  <c r="AD12" i="12" s="1"/>
  <c r="AE12" i="12" s="1"/>
  <c r="AF12" i="12" s="1"/>
  <c r="AM53" i="11"/>
  <c r="AM52" i="11"/>
  <c r="AM51" i="11"/>
  <c r="AM49" i="11"/>
  <c r="AM48" i="11"/>
  <c r="AM47" i="11"/>
  <c r="AM46" i="11"/>
  <c r="AM44" i="11"/>
  <c r="AM43" i="11"/>
  <c r="AM42" i="11"/>
  <c r="AM41" i="11"/>
  <c r="AM40" i="11"/>
  <c r="AM39" i="11"/>
  <c r="AM38" i="11"/>
  <c r="AM37" i="11"/>
  <c r="AM36" i="11"/>
  <c r="AM35" i="11"/>
  <c r="AM34" i="11"/>
  <c r="AM33" i="11"/>
  <c r="AM31" i="11"/>
  <c r="AM30" i="11"/>
  <c r="AM29" i="11"/>
  <c r="AM28" i="11"/>
  <c r="AM27" i="11"/>
  <c r="AM26" i="11"/>
  <c r="AM25" i="11"/>
  <c r="AM24" i="11"/>
  <c r="AM23" i="11"/>
  <c r="AM21" i="11"/>
  <c r="AM20" i="11"/>
  <c r="AM19" i="11"/>
  <c r="AM18" i="11"/>
  <c r="AM17" i="11"/>
  <c r="AM16" i="11"/>
  <c r="AM15" i="11"/>
  <c r="AM14" i="11"/>
  <c r="AF54" i="11"/>
  <c r="AE54" i="11"/>
  <c r="AD54" i="11"/>
  <c r="AC54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B54" i="11"/>
  <c r="C12" i="11"/>
  <c r="D12" i="11" s="1"/>
  <c r="E12" i="11" s="1"/>
  <c r="F12" i="11" s="1"/>
  <c r="G12" i="11" s="1"/>
  <c r="H12" i="11" s="1"/>
  <c r="I12" i="11" s="1"/>
  <c r="J12" i="11" s="1"/>
  <c r="K12" i="11" s="1"/>
  <c r="L12" i="11" s="1"/>
  <c r="M12" i="11" s="1"/>
  <c r="N12" i="11" s="1"/>
  <c r="O12" i="11" s="1"/>
  <c r="P12" i="11" s="1"/>
  <c r="Q12" i="11" s="1"/>
  <c r="R12" i="11" s="1"/>
  <c r="S12" i="11" s="1"/>
  <c r="T12" i="11" s="1"/>
  <c r="U12" i="11" s="1"/>
  <c r="V12" i="11" s="1"/>
  <c r="W12" i="11" s="1"/>
  <c r="X12" i="11" s="1"/>
  <c r="Y12" i="11" s="1"/>
  <c r="Z12" i="11" s="1"/>
  <c r="AA12" i="11" s="1"/>
  <c r="AB12" i="11" s="1"/>
  <c r="AC12" i="11" s="1"/>
  <c r="AD12" i="11" s="1"/>
  <c r="AE12" i="11" s="1"/>
  <c r="AF12" i="11" s="1"/>
  <c r="AM53" i="10"/>
  <c r="AM52" i="10"/>
  <c r="AM51" i="10"/>
  <c r="AM49" i="10"/>
  <c r="AM48" i="10"/>
  <c r="AM47" i="10"/>
  <c r="AM46" i="10"/>
  <c r="AM44" i="10"/>
  <c r="AM43" i="10"/>
  <c r="AM42" i="10"/>
  <c r="AM41" i="10"/>
  <c r="AM40" i="10"/>
  <c r="AM39" i="10"/>
  <c r="AM38" i="10"/>
  <c r="AM37" i="10"/>
  <c r="AM36" i="10"/>
  <c r="AM35" i="10"/>
  <c r="AM34" i="10"/>
  <c r="AM33" i="10"/>
  <c r="AM31" i="10"/>
  <c r="AM30" i="10"/>
  <c r="AM29" i="10"/>
  <c r="AM28" i="10"/>
  <c r="AM27" i="10"/>
  <c r="AM26" i="10"/>
  <c r="AM25" i="10"/>
  <c r="AM24" i="10"/>
  <c r="AM23" i="10"/>
  <c r="AM21" i="10"/>
  <c r="AM20" i="10"/>
  <c r="AM19" i="10"/>
  <c r="AM18" i="10"/>
  <c r="AM17" i="10"/>
  <c r="AM16" i="10"/>
  <c r="AM15" i="10"/>
  <c r="AM1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B54" i="10"/>
  <c r="C12" i="10"/>
  <c r="D12" i="10" s="1"/>
  <c r="E12" i="10" s="1"/>
  <c r="F12" i="10" s="1"/>
  <c r="G12" i="10" s="1"/>
  <c r="H12" i="10" s="1"/>
  <c r="I12" i="10" s="1"/>
  <c r="J12" i="10" s="1"/>
  <c r="K12" i="10" s="1"/>
  <c r="L12" i="10" s="1"/>
  <c r="M12" i="10" s="1"/>
  <c r="N12" i="10" s="1"/>
  <c r="O12" i="10" s="1"/>
  <c r="P12" i="10" s="1"/>
  <c r="Q12" i="10" s="1"/>
  <c r="R12" i="10" s="1"/>
  <c r="S12" i="10" s="1"/>
  <c r="T12" i="10" s="1"/>
  <c r="U12" i="10" s="1"/>
  <c r="V12" i="10" s="1"/>
  <c r="W12" i="10" s="1"/>
  <c r="X12" i="10" s="1"/>
  <c r="Y12" i="10" s="1"/>
  <c r="Z12" i="10" s="1"/>
  <c r="AA12" i="10" s="1"/>
  <c r="AB12" i="10" s="1"/>
  <c r="AC12" i="10" s="1"/>
  <c r="AD12" i="10" s="1"/>
  <c r="AE12" i="10" s="1"/>
  <c r="AF12" i="10" s="1"/>
  <c r="AM53" i="9"/>
  <c r="AM52" i="9"/>
  <c r="AM51" i="9"/>
  <c r="AM49" i="9"/>
  <c r="AM48" i="9"/>
  <c r="AM47" i="9"/>
  <c r="AM46" i="9"/>
  <c r="AM44" i="9"/>
  <c r="AM43" i="9"/>
  <c r="AM42" i="9"/>
  <c r="AM41" i="9"/>
  <c r="AM40" i="9"/>
  <c r="AM39" i="9"/>
  <c r="AM38" i="9"/>
  <c r="AM37" i="9"/>
  <c r="AM36" i="9"/>
  <c r="AM35" i="9"/>
  <c r="AM34" i="9"/>
  <c r="AM33" i="9"/>
  <c r="AM31" i="9"/>
  <c r="AM30" i="9"/>
  <c r="AM29" i="9"/>
  <c r="AM28" i="9"/>
  <c r="AM27" i="9"/>
  <c r="AM26" i="9"/>
  <c r="AM25" i="9"/>
  <c r="AM24" i="9"/>
  <c r="AM23" i="9"/>
  <c r="AM21" i="9"/>
  <c r="AM20" i="9"/>
  <c r="AM19" i="9"/>
  <c r="AM18" i="9"/>
  <c r="AM17" i="9"/>
  <c r="AM16" i="9"/>
  <c r="AM15" i="9"/>
  <c r="AM14" i="9"/>
  <c r="AF54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C12" i="9"/>
  <c r="D12" i="9" s="1"/>
  <c r="E12" i="9" s="1"/>
  <c r="F12" i="9" s="1"/>
  <c r="G12" i="9" s="1"/>
  <c r="H12" i="9" s="1"/>
  <c r="I12" i="9" s="1"/>
  <c r="J12" i="9" s="1"/>
  <c r="K12" i="9" s="1"/>
  <c r="L12" i="9" s="1"/>
  <c r="M12" i="9" s="1"/>
  <c r="N12" i="9" s="1"/>
  <c r="O12" i="9" s="1"/>
  <c r="P12" i="9" s="1"/>
  <c r="Q12" i="9" s="1"/>
  <c r="R12" i="9" s="1"/>
  <c r="S12" i="9" s="1"/>
  <c r="T12" i="9" s="1"/>
  <c r="U12" i="9" s="1"/>
  <c r="V12" i="9" s="1"/>
  <c r="W12" i="9" s="1"/>
  <c r="X12" i="9" s="1"/>
  <c r="Y12" i="9" s="1"/>
  <c r="Z12" i="9" s="1"/>
  <c r="AA12" i="9" s="1"/>
  <c r="AB12" i="9" s="1"/>
  <c r="AC12" i="9" s="1"/>
  <c r="AD12" i="9" s="1"/>
  <c r="AE12" i="9" s="1"/>
  <c r="AF12" i="9" s="1"/>
  <c r="AM53" i="8"/>
  <c r="AM52" i="8"/>
  <c r="AM51" i="8"/>
  <c r="AM49" i="8"/>
  <c r="AM48" i="8"/>
  <c r="AM47" i="8"/>
  <c r="AM46" i="8"/>
  <c r="AM44" i="8"/>
  <c r="AM43" i="8"/>
  <c r="AM42" i="8"/>
  <c r="AM41" i="8"/>
  <c r="AM40" i="8"/>
  <c r="AM39" i="8"/>
  <c r="AM38" i="8"/>
  <c r="AM37" i="8"/>
  <c r="AM36" i="8"/>
  <c r="AM35" i="8"/>
  <c r="AM34" i="8"/>
  <c r="AM33" i="8"/>
  <c r="AM31" i="8"/>
  <c r="AM30" i="8"/>
  <c r="AM29" i="8"/>
  <c r="AM28" i="8"/>
  <c r="AM27" i="8"/>
  <c r="AM26" i="8"/>
  <c r="AM25" i="8"/>
  <c r="AM24" i="8"/>
  <c r="AM23" i="8"/>
  <c r="AM21" i="8"/>
  <c r="AM20" i="8"/>
  <c r="AM19" i="8"/>
  <c r="AM18" i="8"/>
  <c r="AM17" i="8"/>
  <c r="AM16" i="8"/>
  <c r="AM15" i="8"/>
  <c r="AM1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C12" i="8"/>
  <c r="D12" i="8" s="1"/>
  <c r="E12" i="8" s="1"/>
  <c r="F12" i="8" s="1"/>
  <c r="G12" i="8" s="1"/>
  <c r="H12" i="8" s="1"/>
  <c r="I12" i="8" s="1"/>
  <c r="J12" i="8" s="1"/>
  <c r="K12" i="8" s="1"/>
  <c r="L12" i="8" s="1"/>
  <c r="M12" i="8" s="1"/>
  <c r="N12" i="8" s="1"/>
  <c r="O12" i="8" s="1"/>
  <c r="P12" i="8" s="1"/>
  <c r="Q12" i="8" s="1"/>
  <c r="R12" i="8" s="1"/>
  <c r="S12" i="8" s="1"/>
  <c r="T12" i="8" s="1"/>
  <c r="U12" i="8" s="1"/>
  <c r="V12" i="8" s="1"/>
  <c r="W12" i="8" s="1"/>
  <c r="X12" i="8" s="1"/>
  <c r="Y12" i="8" s="1"/>
  <c r="Z12" i="8" s="1"/>
  <c r="AA12" i="8" s="1"/>
  <c r="AB12" i="8" s="1"/>
  <c r="AC12" i="8" s="1"/>
  <c r="AD12" i="8" s="1"/>
  <c r="AE12" i="8" s="1"/>
  <c r="AF12" i="8" s="1"/>
  <c r="AM53" i="7"/>
  <c r="AM52" i="7"/>
  <c r="AM51" i="7"/>
  <c r="AM49" i="7"/>
  <c r="AM48" i="7"/>
  <c r="AM47" i="7"/>
  <c r="AM46" i="7"/>
  <c r="AM44" i="7"/>
  <c r="AM43" i="7"/>
  <c r="AM42" i="7"/>
  <c r="AM41" i="7"/>
  <c r="AM40" i="7"/>
  <c r="AM39" i="7"/>
  <c r="AM38" i="7"/>
  <c r="AM37" i="7"/>
  <c r="AM36" i="7"/>
  <c r="AM35" i="7"/>
  <c r="AM34" i="7"/>
  <c r="AM33" i="7"/>
  <c r="AM31" i="7"/>
  <c r="AM30" i="7"/>
  <c r="AM29" i="7"/>
  <c r="AM28" i="7"/>
  <c r="AM27" i="7"/>
  <c r="AM26" i="7"/>
  <c r="AM25" i="7"/>
  <c r="AM24" i="7"/>
  <c r="AM23" i="7"/>
  <c r="AM21" i="7"/>
  <c r="AM20" i="7"/>
  <c r="AM19" i="7"/>
  <c r="AM18" i="7"/>
  <c r="AM17" i="7"/>
  <c r="AM16" i="7"/>
  <c r="AM15" i="7"/>
  <c r="AM14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C12" i="7"/>
  <c r="D12" i="7" s="1"/>
  <c r="E12" i="7" s="1"/>
  <c r="F12" i="7" s="1"/>
  <c r="G12" i="7" s="1"/>
  <c r="H12" i="7" s="1"/>
  <c r="I12" i="7" s="1"/>
  <c r="J12" i="7" s="1"/>
  <c r="K12" i="7" s="1"/>
  <c r="L12" i="7" s="1"/>
  <c r="M12" i="7" s="1"/>
  <c r="N12" i="7" s="1"/>
  <c r="O12" i="7" s="1"/>
  <c r="P12" i="7" s="1"/>
  <c r="Q12" i="7" s="1"/>
  <c r="R12" i="7" s="1"/>
  <c r="S12" i="7" s="1"/>
  <c r="T12" i="7" s="1"/>
  <c r="U12" i="7" s="1"/>
  <c r="V12" i="7" s="1"/>
  <c r="W12" i="7" s="1"/>
  <c r="X12" i="7" s="1"/>
  <c r="Y12" i="7" s="1"/>
  <c r="Z12" i="7" s="1"/>
  <c r="AA12" i="7" s="1"/>
  <c r="AB12" i="7" s="1"/>
  <c r="AC12" i="7" s="1"/>
  <c r="AD12" i="7" s="1"/>
  <c r="AE12" i="7" s="1"/>
  <c r="AF12" i="7" s="1"/>
  <c r="AM53" i="6"/>
  <c r="AM52" i="6"/>
  <c r="AM51" i="6"/>
  <c r="AM49" i="6"/>
  <c r="AM48" i="6"/>
  <c r="AM47" i="6"/>
  <c r="AM46" i="6"/>
  <c r="AM44" i="6"/>
  <c r="AM43" i="6"/>
  <c r="AM42" i="6"/>
  <c r="AM41" i="6"/>
  <c r="AM40" i="6"/>
  <c r="AM39" i="6"/>
  <c r="AM38" i="6"/>
  <c r="AM37" i="6"/>
  <c r="AM36" i="6"/>
  <c r="AM35" i="6"/>
  <c r="AM34" i="6"/>
  <c r="AM33" i="6"/>
  <c r="AM31" i="6"/>
  <c r="AM30" i="6"/>
  <c r="AM29" i="6"/>
  <c r="AM28" i="6"/>
  <c r="AM27" i="6"/>
  <c r="AM26" i="6"/>
  <c r="AM25" i="6"/>
  <c r="AM24" i="6"/>
  <c r="AM23" i="6"/>
  <c r="AM21" i="6"/>
  <c r="AM20" i="6"/>
  <c r="AM19" i="6"/>
  <c r="AM18" i="6"/>
  <c r="AM17" i="6"/>
  <c r="AM16" i="6"/>
  <c r="AM15" i="6"/>
  <c r="AM1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C12" i="6"/>
  <c r="D12" i="6" s="1"/>
  <c r="E12" i="6" s="1"/>
  <c r="F12" i="6" s="1"/>
  <c r="G12" i="6" s="1"/>
  <c r="H12" i="6" s="1"/>
  <c r="I12" i="6" s="1"/>
  <c r="J12" i="6" s="1"/>
  <c r="K12" i="6" s="1"/>
  <c r="L12" i="6" s="1"/>
  <c r="M12" i="6" s="1"/>
  <c r="N12" i="6" s="1"/>
  <c r="O12" i="6" s="1"/>
  <c r="P12" i="6" s="1"/>
  <c r="Q12" i="6" s="1"/>
  <c r="R12" i="6" s="1"/>
  <c r="S12" i="6" s="1"/>
  <c r="T12" i="6" s="1"/>
  <c r="U12" i="6" s="1"/>
  <c r="V12" i="6" s="1"/>
  <c r="W12" i="6" s="1"/>
  <c r="X12" i="6" s="1"/>
  <c r="Y12" i="6" s="1"/>
  <c r="Z12" i="6" s="1"/>
  <c r="AA12" i="6" s="1"/>
  <c r="AB12" i="6" s="1"/>
  <c r="AC12" i="6" s="1"/>
  <c r="AD12" i="6" s="1"/>
  <c r="AE12" i="6" s="1"/>
  <c r="AF12" i="6" s="1"/>
  <c r="AM53" i="5"/>
  <c r="AM52" i="5"/>
  <c r="AM51" i="5"/>
  <c r="AM49" i="5"/>
  <c r="AM48" i="5"/>
  <c r="AM47" i="5"/>
  <c r="AM46" i="5"/>
  <c r="AM44" i="5"/>
  <c r="AM43" i="5"/>
  <c r="AM42" i="5"/>
  <c r="AM41" i="5"/>
  <c r="AM40" i="5"/>
  <c r="AM39" i="5"/>
  <c r="AM38" i="5"/>
  <c r="AM37" i="5"/>
  <c r="AM36" i="5"/>
  <c r="AM35" i="5"/>
  <c r="AM34" i="5"/>
  <c r="AM33" i="5"/>
  <c r="AM31" i="5"/>
  <c r="AM30" i="5"/>
  <c r="AM29" i="5"/>
  <c r="AM28" i="5"/>
  <c r="AM27" i="5"/>
  <c r="AM26" i="5"/>
  <c r="AM25" i="5"/>
  <c r="AM24" i="5"/>
  <c r="AM23" i="5"/>
  <c r="AM21" i="5"/>
  <c r="AM20" i="5"/>
  <c r="AM19" i="5"/>
  <c r="AM18" i="5"/>
  <c r="AM17" i="5"/>
  <c r="AM16" i="5"/>
  <c r="AM15" i="5"/>
  <c r="AM53" i="3"/>
  <c r="AM52" i="3"/>
  <c r="AM51" i="3"/>
  <c r="AM49" i="3"/>
  <c r="AM48" i="3"/>
  <c r="AM47" i="3"/>
  <c r="AM46" i="3"/>
  <c r="AM44" i="3"/>
  <c r="AM43" i="3"/>
  <c r="AM42" i="3"/>
  <c r="AM41" i="3"/>
  <c r="AM40" i="3"/>
  <c r="AM39" i="3"/>
  <c r="AM38" i="3"/>
  <c r="AM37" i="3"/>
  <c r="AM36" i="3"/>
  <c r="AM35" i="3"/>
  <c r="AM34" i="3"/>
  <c r="AM33" i="3"/>
  <c r="AM31" i="3"/>
  <c r="AM30" i="3"/>
  <c r="AM29" i="3"/>
  <c r="AM28" i="3"/>
  <c r="AM27" i="3"/>
  <c r="AM26" i="3"/>
  <c r="AM25" i="3"/>
  <c r="AM24" i="3"/>
  <c r="AM23" i="3"/>
  <c r="AM21" i="3"/>
  <c r="AM20" i="3"/>
  <c r="AM19" i="3"/>
  <c r="AM18" i="3"/>
  <c r="AM17" i="3"/>
  <c r="AM16" i="3"/>
  <c r="AM15" i="3"/>
  <c r="AM14" i="3"/>
  <c r="AM14" i="5" s="1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C12" i="5"/>
  <c r="D12" i="5" s="1"/>
  <c r="E12" i="5" s="1"/>
  <c r="F12" i="5" s="1"/>
  <c r="G12" i="5" s="1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T12" i="5" s="1"/>
  <c r="U12" i="5" s="1"/>
  <c r="V12" i="5" s="1"/>
  <c r="W12" i="5" s="1"/>
  <c r="X12" i="5" s="1"/>
  <c r="Y12" i="5" s="1"/>
  <c r="Z12" i="5" s="1"/>
  <c r="AA12" i="5" s="1"/>
  <c r="AB12" i="5" s="1"/>
  <c r="AC12" i="5" s="1"/>
  <c r="AD12" i="5" s="1"/>
  <c r="AE12" i="5" s="1"/>
  <c r="AF12" i="5" s="1"/>
  <c r="AN53" i="14"/>
  <c r="AG53" i="14"/>
  <c r="AL53" i="14" s="1"/>
  <c r="AN52" i="14"/>
  <c r="AG52" i="14"/>
  <c r="AL52" i="14" s="1"/>
  <c r="AN51" i="14"/>
  <c r="AG51" i="14"/>
  <c r="AL51" i="14" s="1"/>
  <c r="AN49" i="14"/>
  <c r="AG49" i="14"/>
  <c r="AI49" i="14" s="1"/>
  <c r="AN48" i="14"/>
  <c r="AL48" i="14"/>
  <c r="AG48" i="14"/>
  <c r="AN47" i="14"/>
  <c r="AG47" i="14"/>
  <c r="AL47" i="14" s="1"/>
  <c r="AN46" i="14"/>
  <c r="AG46" i="14"/>
  <c r="AL46" i="14" s="1"/>
  <c r="AN44" i="14"/>
  <c r="AG44" i="14"/>
  <c r="AL44" i="14" s="1"/>
  <c r="AN43" i="14"/>
  <c r="AG43" i="14"/>
  <c r="AL43" i="14" s="1"/>
  <c r="AN42" i="14"/>
  <c r="AG42" i="14"/>
  <c r="AL42" i="14" s="1"/>
  <c r="AN41" i="14"/>
  <c r="AG41" i="14"/>
  <c r="AL41" i="14" s="1"/>
  <c r="AN40" i="14"/>
  <c r="AG40" i="14"/>
  <c r="AI40" i="14" s="1"/>
  <c r="AN39" i="14"/>
  <c r="AG39" i="14"/>
  <c r="AL39" i="14" s="1"/>
  <c r="AN38" i="14"/>
  <c r="AG38" i="14"/>
  <c r="AL38" i="14" s="1"/>
  <c r="AN37" i="14"/>
  <c r="AG37" i="14"/>
  <c r="AL37" i="14" s="1"/>
  <c r="AN36" i="14"/>
  <c r="AG36" i="14"/>
  <c r="AL36" i="14" s="1"/>
  <c r="AN35" i="14"/>
  <c r="AG35" i="14"/>
  <c r="AL35" i="14" s="1"/>
  <c r="AN34" i="14"/>
  <c r="AG34" i="14"/>
  <c r="AL34" i="14" s="1"/>
  <c r="AN33" i="14"/>
  <c r="AG33" i="14"/>
  <c r="AL33" i="14" s="1"/>
  <c r="AN31" i="14"/>
  <c r="AG31" i="14"/>
  <c r="AI31" i="14" s="1"/>
  <c r="AN30" i="14"/>
  <c r="AG30" i="14"/>
  <c r="AL30" i="14" s="1"/>
  <c r="AN29" i="14"/>
  <c r="AG29" i="14"/>
  <c r="AL29" i="14" s="1"/>
  <c r="AN28" i="14"/>
  <c r="AG28" i="14"/>
  <c r="AL28" i="14" s="1"/>
  <c r="AN27" i="14"/>
  <c r="AG27" i="14"/>
  <c r="AL27" i="14" s="1"/>
  <c r="AN26" i="14"/>
  <c r="AG26" i="14"/>
  <c r="AL26" i="14" s="1"/>
  <c r="AN25" i="14"/>
  <c r="AG25" i="14"/>
  <c r="AL25" i="14" s="1"/>
  <c r="AN24" i="14"/>
  <c r="AG24" i="14"/>
  <c r="AL24" i="14" s="1"/>
  <c r="AN23" i="14"/>
  <c r="AG23" i="14"/>
  <c r="AI23" i="14" s="1"/>
  <c r="AN21" i="14"/>
  <c r="AL21" i="14"/>
  <c r="AG21" i="14"/>
  <c r="AN20" i="14"/>
  <c r="AG20" i="14"/>
  <c r="AL20" i="14" s="1"/>
  <c r="AN19" i="14"/>
  <c r="AG19" i="14"/>
  <c r="AL19" i="14" s="1"/>
  <c r="AN18" i="14"/>
  <c r="AG18" i="14"/>
  <c r="AL18" i="14" s="1"/>
  <c r="AN17" i="14"/>
  <c r="AG17" i="14"/>
  <c r="AL17" i="14" s="1"/>
  <c r="AN16" i="14"/>
  <c r="AG16" i="14"/>
  <c r="AL16" i="14" s="1"/>
  <c r="AN15" i="14"/>
  <c r="AG15" i="14"/>
  <c r="AL15" i="14" s="1"/>
  <c r="AN14" i="14"/>
  <c r="AG14" i="14"/>
  <c r="AI14" i="14" s="1"/>
  <c r="AN53" i="13"/>
  <c r="AG53" i="13"/>
  <c r="AL53" i="13" s="1"/>
  <c r="AN52" i="13"/>
  <c r="AG52" i="13"/>
  <c r="AL52" i="13" s="1"/>
  <c r="AN51" i="13"/>
  <c r="AG51" i="13"/>
  <c r="AL51" i="13" s="1"/>
  <c r="AN49" i="13"/>
  <c r="AG49" i="13"/>
  <c r="AI49" i="13" s="1"/>
  <c r="AN48" i="13"/>
  <c r="AG48" i="13"/>
  <c r="AI48" i="13" s="1"/>
  <c r="AN47" i="13"/>
  <c r="AG47" i="13"/>
  <c r="AL47" i="13" s="1"/>
  <c r="AN46" i="13"/>
  <c r="AG46" i="13"/>
  <c r="AL46" i="13" s="1"/>
  <c r="AN44" i="13"/>
  <c r="AG44" i="13"/>
  <c r="AL44" i="13" s="1"/>
  <c r="AN43" i="13"/>
  <c r="AG43" i="13"/>
  <c r="AL43" i="13" s="1"/>
  <c r="AN42" i="13"/>
  <c r="AG42" i="13"/>
  <c r="AL42" i="13" s="1"/>
  <c r="AN41" i="13"/>
  <c r="AG41" i="13"/>
  <c r="AL41" i="13" s="1"/>
  <c r="AN40" i="13"/>
  <c r="AG40" i="13"/>
  <c r="AI40" i="13" s="1"/>
  <c r="AN39" i="13"/>
  <c r="AG39" i="13"/>
  <c r="AI39" i="13" s="1"/>
  <c r="AO39" i="13" s="1"/>
  <c r="AN38" i="13"/>
  <c r="AG38" i="13"/>
  <c r="AL38" i="13" s="1"/>
  <c r="AN37" i="13"/>
  <c r="AG37" i="13"/>
  <c r="AL37" i="13" s="1"/>
  <c r="AN36" i="13"/>
  <c r="AG36" i="13"/>
  <c r="AL36" i="13" s="1"/>
  <c r="AN35" i="13"/>
  <c r="AG35" i="13"/>
  <c r="AI35" i="13" s="1"/>
  <c r="AN34" i="13"/>
  <c r="AG34" i="13"/>
  <c r="AL34" i="13" s="1"/>
  <c r="AN33" i="13"/>
  <c r="AG33" i="13"/>
  <c r="AL33" i="13" s="1"/>
  <c r="AN31" i="13"/>
  <c r="AG31" i="13"/>
  <c r="AL31" i="13" s="1"/>
  <c r="AN30" i="13"/>
  <c r="AG30" i="13"/>
  <c r="AI30" i="13" s="1"/>
  <c r="AN29" i="13"/>
  <c r="AG29" i="13"/>
  <c r="AL29" i="13" s="1"/>
  <c r="AN28" i="13"/>
  <c r="AG28" i="13"/>
  <c r="AL28" i="13" s="1"/>
  <c r="AN27" i="13"/>
  <c r="AG27" i="13"/>
  <c r="AL27" i="13" s="1"/>
  <c r="AN26" i="13"/>
  <c r="AG26" i="13"/>
  <c r="AI26" i="13" s="1"/>
  <c r="AN25" i="13"/>
  <c r="AI25" i="13"/>
  <c r="AG25" i="13"/>
  <c r="AL25" i="13" s="1"/>
  <c r="AN24" i="13"/>
  <c r="AG24" i="13"/>
  <c r="AL24" i="13" s="1"/>
  <c r="AN23" i="13"/>
  <c r="AG23" i="13"/>
  <c r="AL23" i="13" s="1"/>
  <c r="AN21" i="13"/>
  <c r="AL21" i="13"/>
  <c r="AG21" i="13"/>
  <c r="AI21" i="13" s="1"/>
  <c r="AN20" i="13"/>
  <c r="AG20" i="13"/>
  <c r="AL20" i="13" s="1"/>
  <c r="AN19" i="13"/>
  <c r="AG19" i="13"/>
  <c r="AL19" i="13" s="1"/>
  <c r="AN18" i="13"/>
  <c r="AG18" i="13"/>
  <c r="AL18" i="13" s="1"/>
  <c r="AN17" i="13"/>
  <c r="AG17" i="13"/>
  <c r="AI17" i="13" s="1"/>
  <c r="AN16" i="13"/>
  <c r="AG16" i="13"/>
  <c r="AI16" i="13" s="1"/>
  <c r="AN15" i="13"/>
  <c r="AG15" i="13"/>
  <c r="AL15" i="13" s="1"/>
  <c r="AN14" i="13"/>
  <c r="AG14" i="13"/>
  <c r="AL14" i="13" s="1"/>
  <c r="AN53" i="12"/>
  <c r="AG53" i="12"/>
  <c r="AL53" i="12" s="1"/>
  <c r="AN52" i="12"/>
  <c r="AG52" i="12"/>
  <c r="AL52" i="12" s="1"/>
  <c r="AN51" i="12"/>
  <c r="AG51" i="12"/>
  <c r="AL51" i="12" s="1"/>
  <c r="AN49" i="12"/>
  <c r="AG49" i="12"/>
  <c r="AI49" i="12" s="1"/>
  <c r="AN48" i="12"/>
  <c r="AG48" i="12"/>
  <c r="AL48" i="12" s="1"/>
  <c r="AN47" i="12"/>
  <c r="AI47" i="12"/>
  <c r="AO47" i="12" s="1"/>
  <c r="AG47" i="12"/>
  <c r="AL47" i="12" s="1"/>
  <c r="AN46" i="12"/>
  <c r="AG46" i="12"/>
  <c r="AL46" i="12" s="1"/>
  <c r="AN44" i="12"/>
  <c r="AG44" i="12"/>
  <c r="AL44" i="12" s="1"/>
  <c r="AN43" i="12"/>
  <c r="AG43" i="12"/>
  <c r="AL43" i="12" s="1"/>
  <c r="AN42" i="12"/>
  <c r="AG42" i="12"/>
  <c r="AL42" i="12" s="1"/>
  <c r="AN41" i="12"/>
  <c r="AG41" i="12"/>
  <c r="AL41" i="12" s="1"/>
  <c r="AN40" i="12"/>
  <c r="AG40" i="12"/>
  <c r="AI40" i="12" s="1"/>
  <c r="AN39" i="12"/>
  <c r="AG39" i="12"/>
  <c r="AN38" i="12"/>
  <c r="AG38" i="12"/>
  <c r="AL38" i="12" s="1"/>
  <c r="AN37" i="12"/>
  <c r="AG37" i="12"/>
  <c r="AL37" i="12" s="1"/>
  <c r="AN36" i="12"/>
  <c r="AG36" i="12"/>
  <c r="AL36" i="12" s="1"/>
  <c r="AN35" i="12"/>
  <c r="AG35" i="12"/>
  <c r="AL35" i="12" s="1"/>
  <c r="AN34" i="12"/>
  <c r="AG34" i="12"/>
  <c r="AL34" i="12" s="1"/>
  <c r="AN33" i="12"/>
  <c r="AG33" i="12"/>
  <c r="AL33" i="12" s="1"/>
  <c r="AN31" i="12"/>
  <c r="AG31" i="12"/>
  <c r="AI31" i="12" s="1"/>
  <c r="AN30" i="12"/>
  <c r="AG30" i="12"/>
  <c r="AI30" i="12" s="1"/>
  <c r="AN29" i="12"/>
  <c r="AG29" i="12"/>
  <c r="AL29" i="12" s="1"/>
  <c r="AN28" i="12"/>
  <c r="AG28" i="12"/>
  <c r="AL28" i="12" s="1"/>
  <c r="AN27" i="12"/>
  <c r="AG27" i="12"/>
  <c r="AL27" i="12" s="1"/>
  <c r="AN26" i="12"/>
  <c r="AG26" i="12"/>
  <c r="AL26" i="12" s="1"/>
  <c r="AN25" i="12"/>
  <c r="AG25" i="12"/>
  <c r="AL25" i="12" s="1"/>
  <c r="AN24" i="12"/>
  <c r="AG24" i="12"/>
  <c r="AL24" i="12" s="1"/>
  <c r="AN23" i="12"/>
  <c r="AG23" i="12"/>
  <c r="AI23" i="12" s="1"/>
  <c r="AN21" i="12"/>
  <c r="AG21" i="12"/>
  <c r="AI21" i="12" s="1"/>
  <c r="AN20" i="12"/>
  <c r="AG20" i="12"/>
  <c r="AL20" i="12" s="1"/>
  <c r="AN19" i="12"/>
  <c r="AG19" i="12"/>
  <c r="AL19" i="12" s="1"/>
  <c r="AN18" i="12"/>
  <c r="AG18" i="12"/>
  <c r="AL18" i="12" s="1"/>
  <c r="AN17" i="12"/>
  <c r="AG17" i="12"/>
  <c r="AL17" i="12" s="1"/>
  <c r="AN16" i="12"/>
  <c r="AG16" i="12"/>
  <c r="AL16" i="12" s="1"/>
  <c r="AN15" i="12"/>
  <c r="AG15" i="12"/>
  <c r="AL15" i="12" s="1"/>
  <c r="AN14" i="12"/>
  <c r="AG14" i="12"/>
  <c r="AI14" i="12" s="1"/>
  <c r="AN53" i="11"/>
  <c r="AG53" i="11"/>
  <c r="AL53" i="11" s="1"/>
  <c r="AN52" i="11"/>
  <c r="AG52" i="11"/>
  <c r="AL52" i="11" s="1"/>
  <c r="AN51" i="11"/>
  <c r="AG51" i="11"/>
  <c r="AL51" i="11" s="1"/>
  <c r="AN49" i="11"/>
  <c r="AG49" i="11"/>
  <c r="AI49" i="11" s="1"/>
  <c r="AN48" i="11"/>
  <c r="AG48" i="11"/>
  <c r="AL48" i="11" s="1"/>
  <c r="AN47" i="11"/>
  <c r="AG47" i="11"/>
  <c r="AL47" i="11" s="1"/>
  <c r="AN46" i="11"/>
  <c r="AG46" i="11"/>
  <c r="AL46" i="11" s="1"/>
  <c r="AN44" i="11"/>
  <c r="AG44" i="11"/>
  <c r="AL44" i="11" s="1"/>
  <c r="AN43" i="11"/>
  <c r="AG43" i="11"/>
  <c r="AL43" i="11" s="1"/>
  <c r="AN42" i="11"/>
  <c r="AG42" i="11"/>
  <c r="AL42" i="11" s="1"/>
  <c r="AN41" i="11"/>
  <c r="AL41" i="11"/>
  <c r="AG41" i="11"/>
  <c r="AN40" i="11"/>
  <c r="AG40" i="11"/>
  <c r="AI40" i="11" s="1"/>
  <c r="AN39" i="11"/>
  <c r="AG39" i="11"/>
  <c r="AL39" i="11" s="1"/>
  <c r="AN38" i="11"/>
  <c r="AG38" i="11"/>
  <c r="AL38" i="11" s="1"/>
  <c r="AN37" i="11"/>
  <c r="AG37" i="11"/>
  <c r="AL37" i="11" s="1"/>
  <c r="AN36" i="11"/>
  <c r="AG36" i="11"/>
  <c r="AL36" i="11" s="1"/>
  <c r="AN35" i="11"/>
  <c r="AG35" i="11"/>
  <c r="AL35" i="11" s="1"/>
  <c r="AN34" i="11"/>
  <c r="AG34" i="11"/>
  <c r="AL34" i="11" s="1"/>
  <c r="AN33" i="11"/>
  <c r="AG33" i="11"/>
  <c r="AL33" i="11" s="1"/>
  <c r="AN31" i="11"/>
  <c r="AG31" i="11"/>
  <c r="AI31" i="11" s="1"/>
  <c r="AN30" i="11"/>
  <c r="AG30" i="11"/>
  <c r="AL30" i="11" s="1"/>
  <c r="AN29" i="11"/>
  <c r="AG29" i="11"/>
  <c r="AL29" i="11" s="1"/>
  <c r="AN28" i="11"/>
  <c r="AG28" i="11"/>
  <c r="AL28" i="11" s="1"/>
  <c r="AN27" i="11"/>
  <c r="AG27" i="11"/>
  <c r="AL27" i="11" s="1"/>
  <c r="AN26" i="11"/>
  <c r="AG26" i="11"/>
  <c r="AL26" i="11" s="1"/>
  <c r="AN25" i="11"/>
  <c r="AG25" i="11"/>
  <c r="AL25" i="11" s="1"/>
  <c r="AN24" i="11"/>
  <c r="AG24" i="11"/>
  <c r="AL24" i="11" s="1"/>
  <c r="AN23" i="11"/>
  <c r="AG23" i="11"/>
  <c r="AI23" i="11" s="1"/>
  <c r="AN21" i="11"/>
  <c r="AG21" i="11"/>
  <c r="AI21" i="11" s="1"/>
  <c r="AN20" i="11"/>
  <c r="AG20" i="11"/>
  <c r="AL20" i="11" s="1"/>
  <c r="AN19" i="11"/>
  <c r="AG19" i="11"/>
  <c r="AL19" i="11" s="1"/>
  <c r="AN18" i="11"/>
  <c r="AG18" i="11"/>
  <c r="AL18" i="11" s="1"/>
  <c r="AN17" i="11"/>
  <c r="AG17" i="11"/>
  <c r="AL17" i="11" s="1"/>
  <c r="AN16" i="11"/>
  <c r="AG16" i="11"/>
  <c r="AL16" i="11" s="1"/>
  <c r="AN15" i="11"/>
  <c r="AG15" i="11"/>
  <c r="AL15" i="11" s="1"/>
  <c r="AN14" i="11"/>
  <c r="AG14" i="11"/>
  <c r="AI14" i="11" s="1"/>
  <c r="AN53" i="10"/>
  <c r="AG53" i="10"/>
  <c r="AL53" i="10" s="1"/>
  <c r="AN52" i="10"/>
  <c r="AG52" i="10"/>
  <c r="AL52" i="10" s="1"/>
  <c r="AN51" i="10"/>
  <c r="AG51" i="10"/>
  <c r="AL51" i="10" s="1"/>
  <c r="AN49" i="10"/>
  <c r="AG49" i="10"/>
  <c r="AI49" i="10" s="1"/>
  <c r="AN48" i="10"/>
  <c r="AG48" i="10"/>
  <c r="AL48" i="10" s="1"/>
  <c r="AN47" i="10"/>
  <c r="AG47" i="10"/>
  <c r="AL47" i="10" s="1"/>
  <c r="AN46" i="10"/>
  <c r="AG46" i="10"/>
  <c r="AL46" i="10" s="1"/>
  <c r="AN44" i="10"/>
  <c r="AG44" i="10"/>
  <c r="AL44" i="10" s="1"/>
  <c r="AN43" i="10"/>
  <c r="AG43" i="10"/>
  <c r="AL43" i="10" s="1"/>
  <c r="AN42" i="10"/>
  <c r="AG42" i="10"/>
  <c r="AL42" i="10" s="1"/>
  <c r="AN41" i="10"/>
  <c r="AG41" i="10"/>
  <c r="AL41" i="10" s="1"/>
  <c r="AN40" i="10"/>
  <c r="AG40" i="10"/>
  <c r="AI40" i="10" s="1"/>
  <c r="AN39" i="10"/>
  <c r="AG39" i="10"/>
  <c r="AI39" i="10" s="1"/>
  <c r="AN38" i="10"/>
  <c r="AG38" i="10"/>
  <c r="AL38" i="10" s="1"/>
  <c r="AN37" i="10"/>
  <c r="AG37" i="10"/>
  <c r="AL37" i="10" s="1"/>
  <c r="AN36" i="10"/>
  <c r="AG36" i="10"/>
  <c r="AL36" i="10" s="1"/>
  <c r="AN35" i="10"/>
  <c r="AG35" i="10"/>
  <c r="AL35" i="10" s="1"/>
  <c r="AN34" i="10"/>
  <c r="AG34" i="10"/>
  <c r="AL34" i="10" s="1"/>
  <c r="AN33" i="10"/>
  <c r="AG33" i="10"/>
  <c r="AL33" i="10" s="1"/>
  <c r="AN31" i="10"/>
  <c r="AG31" i="10"/>
  <c r="AI31" i="10" s="1"/>
  <c r="AN30" i="10"/>
  <c r="AG30" i="10"/>
  <c r="AL30" i="10" s="1"/>
  <c r="AN29" i="10"/>
  <c r="AG29" i="10"/>
  <c r="AL29" i="10" s="1"/>
  <c r="AN28" i="10"/>
  <c r="AG28" i="10"/>
  <c r="AL28" i="10" s="1"/>
  <c r="AN27" i="10"/>
  <c r="AG27" i="10"/>
  <c r="AL27" i="10" s="1"/>
  <c r="AN26" i="10"/>
  <c r="AG26" i="10"/>
  <c r="AL26" i="10" s="1"/>
  <c r="AN25" i="10"/>
  <c r="AG25" i="10"/>
  <c r="AL25" i="10" s="1"/>
  <c r="AN24" i="10"/>
  <c r="AG24" i="10"/>
  <c r="AL24" i="10" s="1"/>
  <c r="AN23" i="10"/>
  <c r="AG23" i="10"/>
  <c r="AI23" i="10" s="1"/>
  <c r="AN21" i="10"/>
  <c r="AG21" i="10"/>
  <c r="AL21" i="10" s="1"/>
  <c r="AN20" i="10"/>
  <c r="AG20" i="10"/>
  <c r="AL20" i="10" s="1"/>
  <c r="AN19" i="10"/>
  <c r="AG19" i="10"/>
  <c r="AL19" i="10" s="1"/>
  <c r="AN18" i="10"/>
  <c r="AG18" i="10"/>
  <c r="AI18" i="10" s="1"/>
  <c r="AN17" i="10"/>
  <c r="AG17" i="10"/>
  <c r="AL17" i="10" s="1"/>
  <c r="AN16" i="10"/>
  <c r="AG16" i="10"/>
  <c r="AL16" i="10" s="1"/>
  <c r="AN15" i="10"/>
  <c r="AG15" i="10"/>
  <c r="AL15" i="10" s="1"/>
  <c r="AN14" i="10"/>
  <c r="AG14" i="10"/>
  <c r="AI14" i="10" s="1"/>
  <c r="AN53" i="9"/>
  <c r="AG53" i="9"/>
  <c r="AL53" i="9" s="1"/>
  <c r="AN52" i="9"/>
  <c r="AG52" i="9"/>
  <c r="AL52" i="9" s="1"/>
  <c r="AN51" i="9"/>
  <c r="AG51" i="9"/>
  <c r="AI51" i="9" s="1"/>
  <c r="AN49" i="9"/>
  <c r="AG49" i="9"/>
  <c r="AL49" i="9" s="1"/>
  <c r="AN48" i="9"/>
  <c r="AG48" i="9"/>
  <c r="AI48" i="9" s="1"/>
  <c r="AO48" i="9" s="1"/>
  <c r="AN47" i="9"/>
  <c r="AG47" i="9"/>
  <c r="AL47" i="9" s="1"/>
  <c r="AN46" i="9"/>
  <c r="AG46" i="9"/>
  <c r="AL46" i="9" s="1"/>
  <c r="AN44" i="9"/>
  <c r="AG44" i="9"/>
  <c r="AL44" i="9" s="1"/>
  <c r="AN43" i="9"/>
  <c r="AG43" i="9"/>
  <c r="AL43" i="9" s="1"/>
  <c r="AN42" i="9"/>
  <c r="AG42" i="9"/>
  <c r="AL42" i="9" s="1"/>
  <c r="AN41" i="9"/>
  <c r="AG41" i="9"/>
  <c r="AI41" i="9" s="1"/>
  <c r="AN40" i="9"/>
  <c r="AG40" i="9"/>
  <c r="AI40" i="9" s="1"/>
  <c r="AN39" i="9"/>
  <c r="AG39" i="9"/>
  <c r="AI39" i="9" s="1"/>
  <c r="AO39" i="9" s="1"/>
  <c r="AN38" i="9"/>
  <c r="AG38" i="9"/>
  <c r="AL38" i="9" s="1"/>
  <c r="AN37" i="9"/>
  <c r="AG37" i="9"/>
  <c r="AL37" i="9" s="1"/>
  <c r="AN36" i="9"/>
  <c r="AG36" i="9"/>
  <c r="AL36" i="9" s="1"/>
  <c r="AN35" i="9"/>
  <c r="AG35" i="9"/>
  <c r="AL35" i="9" s="1"/>
  <c r="AN34" i="9"/>
  <c r="AG34" i="9"/>
  <c r="AL34" i="9" s="1"/>
  <c r="AN33" i="9"/>
  <c r="AG33" i="9"/>
  <c r="AI33" i="9" s="1"/>
  <c r="AN31" i="9"/>
  <c r="AG31" i="9"/>
  <c r="AL31" i="9" s="1"/>
  <c r="AN30" i="9"/>
  <c r="AG30" i="9"/>
  <c r="AI30" i="9" s="1"/>
  <c r="AO30" i="9" s="1"/>
  <c r="AN29" i="9"/>
  <c r="AG29" i="9"/>
  <c r="AL29" i="9" s="1"/>
  <c r="AN28" i="9"/>
  <c r="AI28" i="9"/>
  <c r="AO28" i="9" s="1"/>
  <c r="AG28" i="9"/>
  <c r="AL28" i="9" s="1"/>
  <c r="AN27" i="9"/>
  <c r="AG27" i="9"/>
  <c r="AL27" i="9" s="1"/>
  <c r="AN26" i="9"/>
  <c r="AG26" i="9"/>
  <c r="AL26" i="9" s="1"/>
  <c r="AN25" i="9"/>
  <c r="AG25" i="9"/>
  <c r="AL25" i="9" s="1"/>
  <c r="AN24" i="9"/>
  <c r="AG24" i="9"/>
  <c r="AI24" i="9" s="1"/>
  <c r="AN23" i="9"/>
  <c r="AG23" i="9"/>
  <c r="AL23" i="9" s="1"/>
  <c r="AN21" i="9"/>
  <c r="AG21" i="9"/>
  <c r="AI21" i="9" s="1"/>
  <c r="AO21" i="9" s="1"/>
  <c r="AN20" i="9"/>
  <c r="AG20" i="9"/>
  <c r="AL20" i="9" s="1"/>
  <c r="AN19" i="9"/>
  <c r="AL19" i="9"/>
  <c r="AG19" i="9"/>
  <c r="AI19" i="9" s="1"/>
  <c r="AO19" i="9" s="1"/>
  <c r="AN18" i="9"/>
  <c r="AG18" i="9"/>
  <c r="AL18" i="9" s="1"/>
  <c r="AN17" i="9"/>
  <c r="AG17" i="9"/>
  <c r="AL17" i="9" s="1"/>
  <c r="AN16" i="9"/>
  <c r="AG16" i="9"/>
  <c r="AL16" i="9" s="1"/>
  <c r="AN15" i="9"/>
  <c r="AG15" i="9"/>
  <c r="AI15" i="9" s="1"/>
  <c r="AN14" i="9"/>
  <c r="AL14" i="9"/>
  <c r="AG14" i="9"/>
  <c r="AI14" i="9" s="1"/>
  <c r="AN53" i="8"/>
  <c r="AG53" i="8"/>
  <c r="AL53" i="8" s="1"/>
  <c r="AN52" i="8"/>
  <c r="AG52" i="8"/>
  <c r="AL52" i="8" s="1"/>
  <c r="AN51" i="8"/>
  <c r="AG51" i="8"/>
  <c r="AL51" i="8" s="1"/>
  <c r="AN49" i="8"/>
  <c r="AG49" i="8"/>
  <c r="AL49" i="8" s="1"/>
  <c r="AN48" i="8"/>
  <c r="AG48" i="8"/>
  <c r="AI48" i="8" s="1"/>
  <c r="AN47" i="8"/>
  <c r="AG47" i="8"/>
  <c r="AL47" i="8" s="1"/>
  <c r="AN46" i="8"/>
  <c r="AG46" i="8"/>
  <c r="AL46" i="8" s="1"/>
  <c r="AN44" i="8"/>
  <c r="AG44" i="8"/>
  <c r="AL44" i="8" s="1"/>
  <c r="AN43" i="8"/>
  <c r="AG43" i="8"/>
  <c r="AL43" i="8" s="1"/>
  <c r="AN42" i="8"/>
  <c r="AG42" i="8"/>
  <c r="AL42" i="8" s="1"/>
  <c r="AN41" i="8"/>
  <c r="AG41" i="8"/>
  <c r="AL41" i="8" s="1"/>
  <c r="AN40" i="8"/>
  <c r="AL40" i="8"/>
  <c r="AG40" i="8"/>
  <c r="AN39" i="8"/>
  <c r="AG39" i="8"/>
  <c r="AI39" i="8" s="1"/>
  <c r="AN38" i="8"/>
  <c r="AG38" i="8"/>
  <c r="AL38" i="8" s="1"/>
  <c r="AN37" i="8"/>
  <c r="AG37" i="8"/>
  <c r="AL37" i="8" s="1"/>
  <c r="AN36" i="8"/>
  <c r="AG36" i="8"/>
  <c r="AN35" i="8"/>
  <c r="AG35" i="8"/>
  <c r="AL35" i="8" s="1"/>
  <c r="AN34" i="8"/>
  <c r="AI34" i="8"/>
  <c r="AO34" i="8" s="1"/>
  <c r="AG34" i="8"/>
  <c r="AL34" i="8" s="1"/>
  <c r="AN33" i="8"/>
  <c r="AG33" i="8"/>
  <c r="AL33" i="8" s="1"/>
  <c r="AN31" i="8"/>
  <c r="AG31" i="8"/>
  <c r="AL31" i="8" s="1"/>
  <c r="AN30" i="8"/>
  <c r="AG30" i="8"/>
  <c r="AL30" i="8" s="1"/>
  <c r="AN29" i="8"/>
  <c r="AG29" i="8"/>
  <c r="AI29" i="8" s="1"/>
  <c r="AO29" i="8" s="1"/>
  <c r="AN28" i="8"/>
  <c r="AG28" i="8"/>
  <c r="AL28" i="8" s="1"/>
  <c r="AN27" i="8"/>
  <c r="AG27" i="8"/>
  <c r="AL27" i="8" s="1"/>
  <c r="AN26" i="8"/>
  <c r="AG26" i="8"/>
  <c r="AL26" i="8" s="1"/>
  <c r="AN25" i="8"/>
  <c r="AG25" i="8"/>
  <c r="AL25" i="8" s="1"/>
  <c r="AN24" i="8"/>
  <c r="AG24" i="8"/>
  <c r="AL24" i="8" s="1"/>
  <c r="AN23" i="8"/>
  <c r="AG23" i="8"/>
  <c r="AL23" i="8" s="1"/>
  <c r="AN21" i="8"/>
  <c r="AG21" i="8"/>
  <c r="AL21" i="8" s="1"/>
  <c r="AN20" i="8"/>
  <c r="AL20" i="8"/>
  <c r="AG20" i="8"/>
  <c r="AN19" i="8"/>
  <c r="AG19" i="8"/>
  <c r="AL19" i="8" s="1"/>
  <c r="AN18" i="8"/>
  <c r="AG18" i="8"/>
  <c r="AL18" i="8" s="1"/>
  <c r="AN17" i="8"/>
  <c r="AG17" i="8"/>
  <c r="AL17" i="8" s="1"/>
  <c r="AN16" i="8"/>
  <c r="AG16" i="8"/>
  <c r="AL16" i="8" s="1"/>
  <c r="AN15" i="8"/>
  <c r="AG15" i="8"/>
  <c r="AL15" i="8" s="1"/>
  <c r="AN14" i="8"/>
  <c r="AG14" i="8"/>
  <c r="AI14" i="8" s="1"/>
  <c r="AN53" i="7"/>
  <c r="AG53" i="7"/>
  <c r="AL53" i="7" s="1"/>
  <c r="AN52" i="7"/>
  <c r="AG52" i="7"/>
  <c r="AL52" i="7" s="1"/>
  <c r="AN51" i="7"/>
  <c r="AG51" i="7"/>
  <c r="AL51" i="7" s="1"/>
  <c r="AN49" i="7"/>
  <c r="AG49" i="7"/>
  <c r="AL49" i="7" s="1"/>
  <c r="AN48" i="7"/>
  <c r="AL48" i="7"/>
  <c r="AG48" i="7"/>
  <c r="AI48" i="7" s="1"/>
  <c r="AN47" i="7"/>
  <c r="AG47" i="7"/>
  <c r="AL47" i="7" s="1"/>
  <c r="AN46" i="7"/>
  <c r="AG46" i="7"/>
  <c r="AL46" i="7" s="1"/>
  <c r="AN44" i="7"/>
  <c r="AG44" i="7"/>
  <c r="AL44" i="7" s="1"/>
  <c r="AN43" i="7"/>
  <c r="AG43" i="7"/>
  <c r="AN42" i="7"/>
  <c r="AG42" i="7"/>
  <c r="AL42" i="7" s="1"/>
  <c r="AN41" i="7"/>
  <c r="AG41" i="7"/>
  <c r="AL41" i="7" s="1"/>
  <c r="AN40" i="7"/>
  <c r="AG40" i="7"/>
  <c r="AL40" i="7" s="1"/>
  <c r="AN39" i="7"/>
  <c r="AG39" i="7"/>
  <c r="AI39" i="7" s="1"/>
  <c r="AN38" i="7"/>
  <c r="AG38" i="7"/>
  <c r="AL38" i="7" s="1"/>
  <c r="AN37" i="7"/>
  <c r="AG37" i="7"/>
  <c r="AL37" i="7" s="1"/>
  <c r="AN36" i="7"/>
  <c r="AG36" i="7"/>
  <c r="AL36" i="7" s="1"/>
  <c r="AN35" i="7"/>
  <c r="AG35" i="7"/>
  <c r="AI35" i="7" s="1"/>
  <c r="AO35" i="7" s="1"/>
  <c r="AN34" i="7"/>
  <c r="AG34" i="7"/>
  <c r="AL34" i="7" s="1"/>
  <c r="AN33" i="7"/>
  <c r="AG33" i="7"/>
  <c r="AL33" i="7" s="1"/>
  <c r="AN31" i="7"/>
  <c r="AG31" i="7"/>
  <c r="AL31" i="7" s="1"/>
  <c r="AN30" i="7"/>
  <c r="AG30" i="7"/>
  <c r="AI30" i="7" s="1"/>
  <c r="AN29" i="7"/>
  <c r="AG29" i="7"/>
  <c r="AL29" i="7" s="1"/>
  <c r="AN28" i="7"/>
  <c r="AG28" i="7"/>
  <c r="AL28" i="7" s="1"/>
  <c r="AN27" i="7"/>
  <c r="AG27" i="7"/>
  <c r="AL27" i="7" s="1"/>
  <c r="AN26" i="7"/>
  <c r="AG26" i="7"/>
  <c r="AL26" i="7" s="1"/>
  <c r="AN25" i="7"/>
  <c r="AG25" i="7"/>
  <c r="AL25" i="7" s="1"/>
  <c r="AN24" i="7"/>
  <c r="AG24" i="7"/>
  <c r="AL24" i="7" s="1"/>
  <c r="AN23" i="7"/>
  <c r="AL23" i="7"/>
  <c r="AG23" i="7"/>
  <c r="AN21" i="7"/>
  <c r="AG21" i="7"/>
  <c r="AI21" i="7" s="1"/>
  <c r="AN20" i="7"/>
  <c r="AG20" i="7"/>
  <c r="AL20" i="7" s="1"/>
  <c r="AN19" i="7"/>
  <c r="AI19" i="7"/>
  <c r="AO19" i="7" s="1"/>
  <c r="AG19" i="7"/>
  <c r="AL19" i="7" s="1"/>
  <c r="AN18" i="7"/>
  <c r="AG18" i="7"/>
  <c r="AL18" i="7" s="1"/>
  <c r="AN17" i="7"/>
  <c r="AG17" i="7"/>
  <c r="AL17" i="7" s="1"/>
  <c r="AN16" i="7"/>
  <c r="AG16" i="7"/>
  <c r="AL16" i="7" s="1"/>
  <c r="AN15" i="7"/>
  <c r="AG15" i="7"/>
  <c r="AL15" i="7" s="1"/>
  <c r="AN14" i="7"/>
  <c r="AG14" i="7"/>
  <c r="AI14" i="7" s="1"/>
  <c r="AN53" i="6"/>
  <c r="AG53" i="6"/>
  <c r="AL53" i="6" s="1"/>
  <c r="AN52" i="6"/>
  <c r="AG52" i="6"/>
  <c r="AL52" i="6" s="1"/>
  <c r="AN51" i="6"/>
  <c r="AG51" i="6"/>
  <c r="AL51" i="6" s="1"/>
  <c r="AN49" i="6"/>
  <c r="AG49" i="6"/>
  <c r="AL49" i="6" s="1"/>
  <c r="AN48" i="6"/>
  <c r="AG48" i="6"/>
  <c r="AI48" i="6" s="1"/>
  <c r="AN47" i="6"/>
  <c r="AG47" i="6"/>
  <c r="AL47" i="6" s="1"/>
  <c r="AN46" i="6"/>
  <c r="AG46" i="6"/>
  <c r="AL46" i="6" s="1"/>
  <c r="AN44" i="6"/>
  <c r="AG44" i="6"/>
  <c r="AI44" i="6" s="1"/>
  <c r="AN43" i="6"/>
  <c r="AG43" i="6"/>
  <c r="AL43" i="6" s="1"/>
  <c r="AN42" i="6"/>
  <c r="AG42" i="6"/>
  <c r="AL42" i="6" s="1"/>
  <c r="AN41" i="6"/>
  <c r="AG41" i="6"/>
  <c r="AL41" i="6" s="1"/>
  <c r="AN40" i="6"/>
  <c r="AG40" i="6"/>
  <c r="AN39" i="6"/>
  <c r="AG39" i="6"/>
  <c r="AL39" i="6" s="1"/>
  <c r="AN38" i="6"/>
  <c r="AG38" i="6"/>
  <c r="AL38" i="6" s="1"/>
  <c r="AN37" i="6"/>
  <c r="AG37" i="6"/>
  <c r="AL37" i="6" s="1"/>
  <c r="AN36" i="6"/>
  <c r="AG36" i="6"/>
  <c r="AI36" i="6" s="1"/>
  <c r="AN35" i="6"/>
  <c r="AI35" i="6"/>
  <c r="AG35" i="6"/>
  <c r="AL35" i="6" s="1"/>
  <c r="AN34" i="6"/>
  <c r="AG34" i="6"/>
  <c r="AL34" i="6" s="1"/>
  <c r="AN33" i="6"/>
  <c r="AG33" i="6"/>
  <c r="AL33" i="6" s="1"/>
  <c r="AN31" i="6"/>
  <c r="AG31" i="6"/>
  <c r="AI31" i="6" s="1"/>
  <c r="AO31" i="6" s="1"/>
  <c r="AN30" i="6"/>
  <c r="AG30" i="6"/>
  <c r="AI30" i="6" s="1"/>
  <c r="AO30" i="6" s="1"/>
  <c r="AN29" i="6"/>
  <c r="AG29" i="6"/>
  <c r="AL29" i="6" s="1"/>
  <c r="AN28" i="6"/>
  <c r="AG28" i="6"/>
  <c r="AL28" i="6" s="1"/>
  <c r="AN27" i="6"/>
  <c r="AL27" i="6"/>
  <c r="AG27" i="6"/>
  <c r="AI27" i="6" s="1"/>
  <c r="AN26" i="6"/>
  <c r="AG26" i="6"/>
  <c r="AI26" i="6" s="1"/>
  <c r="AN25" i="6"/>
  <c r="AG25" i="6"/>
  <c r="AL25" i="6" s="1"/>
  <c r="AN24" i="6"/>
  <c r="AG24" i="6"/>
  <c r="AL24" i="6" s="1"/>
  <c r="AN23" i="6"/>
  <c r="AG23" i="6"/>
  <c r="AI23" i="6" s="1"/>
  <c r="AN21" i="6"/>
  <c r="AG21" i="6"/>
  <c r="AL21" i="6" s="1"/>
  <c r="AN20" i="6"/>
  <c r="AG20" i="6"/>
  <c r="AL20" i="6" s="1"/>
  <c r="AN19" i="6"/>
  <c r="AG19" i="6"/>
  <c r="AL19" i="6" s="1"/>
  <c r="AN18" i="6"/>
  <c r="AG18" i="6"/>
  <c r="AI18" i="6" s="1"/>
  <c r="AN17" i="6"/>
  <c r="AG17" i="6"/>
  <c r="AI17" i="6" s="1"/>
  <c r="AN16" i="6"/>
  <c r="AG16" i="6"/>
  <c r="AL16" i="6" s="1"/>
  <c r="AN15" i="6"/>
  <c r="AI15" i="6"/>
  <c r="AO15" i="6" s="1"/>
  <c r="AG15" i="6"/>
  <c r="AL15" i="6" s="1"/>
  <c r="AN14" i="6"/>
  <c r="AG14" i="6"/>
  <c r="AI14" i="6" s="1"/>
  <c r="AN53" i="5"/>
  <c r="AG53" i="5"/>
  <c r="AL53" i="5" s="1"/>
  <c r="AN52" i="5"/>
  <c r="AG52" i="5"/>
  <c r="AL52" i="5" s="1"/>
  <c r="AN51" i="5"/>
  <c r="AG51" i="5"/>
  <c r="AL51" i="5" s="1"/>
  <c r="AN49" i="5"/>
  <c r="AG49" i="5"/>
  <c r="AI49" i="5" s="1"/>
  <c r="AN48" i="5"/>
  <c r="AG48" i="5"/>
  <c r="AL48" i="5" s="1"/>
  <c r="AN47" i="5"/>
  <c r="AG47" i="5"/>
  <c r="AL47" i="5" s="1"/>
  <c r="AN46" i="5"/>
  <c r="AG46" i="5"/>
  <c r="AL46" i="5" s="1"/>
  <c r="AN44" i="5"/>
  <c r="AG44" i="5"/>
  <c r="AL44" i="5" s="1"/>
  <c r="AN43" i="5"/>
  <c r="AG43" i="5"/>
  <c r="AL43" i="5" s="1"/>
  <c r="AN42" i="5"/>
  <c r="AG42" i="5"/>
  <c r="AL42" i="5" s="1"/>
  <c r="AN41" i="5"/>
  <c r="AG41" i="5"/>
  <c r="AL41" i="5" s="1"/>
  <c r="AN40" i="5"/>
  <c r="AG40" i="5"/>
  <c r="AI40" i="5" s="1"/>
  <c r="AN39" i="5"/>
  <c r="AG39" i="5"/>
  <c r="AN38" i="5"/>
  <c r="AG38" i="5"/>
  <c r="AL38" i="5" s="1"/>
  <c r="AN37" i="5"/>
  <c r="AG37" i="5"/>
  <c r="AL37" i="5" s="1"/>
  <c r="AN36" i="5"/>
  <c r="AG36" i="5"/>
  <c r="AL36" i="5" s="1"/>
  <c r="AN35" i="5"/>
  <c r="AG35" i="5"/>
  <c r="AL35" i="5" s="1"/>
  <c r="AN34" i="5"/>
  <c r="AG34" i="5"/>
  <c r="AL34" i="5" s="1"/>
  <c r="AN33" i="5"/>
  <c r="AG33" i="5"/>
  <c r="AL33" i="5" s="1"/>
  <c r="AN31" i="5"/>
  <c r="AG31" i="5"/>
  <c r="AI31" i="5" s="1"/>
  <c r="AN30" i="5"/>
  <c r="AG30" i="5"/>
  <c r="AL30" i="5" s="1"/>
  <c r="AN29" i="5"/>
  <c r="AG29" i="5"/>
  <c r="AL29" i="5" s="1"/>
  <c r="AN28" i="5"/>
  <c r="AG28" i="5"/>
  <c r="AL28" i="5" s="1"/>
  <c r="AN27" i="5"/>
  <c r="AG27" i="5"/>
  <c r="AL27" i="5" s="1"/>
  <c r="AN26" i="5"/>
  <c r="AG26" i="5"/>
  <c r="AL26" i="5" s="1"/>
  <c r="AN25" i="5"/>
  <c r="AG25" i="5"/>
  <c r="AL25" i="5" s="1"/>
  <c r="AN24" i="5"/>
  <c r="AG24" i="5"/>
  <c r="AL24" i="5" s="1"/>
  <c r="AN23" i="5"/>
  <c r="AG23" i="5"/>
  <c r="AI23" i="5" s="1"/>
  <c r="AN21" i="5"/>
  <c r="AG21" i="5"/>
  <c r="AN20" i="5"/>
  <c r="AG20" i="5"/>
  <c r="AL20" i="5" s="1"/>
  <c r="AN19" i="5"/>
  <c r="AG19" i="5"/>
  <c r="AL19" i="5" s="1"/>
  <c r="AN18" i="5"/>
  <c r="AG18" i="5"/>
  <c r="AI18" i="5" s="1"/>
  <c r="AN17" i="5"/>
  <c r="AG17" i="5"/>
  <c r="AL17" i="5" s="1"/>
  <c r="AN16" i="5"/>
  <c r="AG16" i="5"/>
  <c r="AL16" i="5" s="1"/>
  <c r="AN15" i="5"/>
  <c r="AG15" i="5"/>
  <c r="AL15" i="5" s="1"/>
  <c r="AN14" i="5"/>
  <c r="AG14" i="5"/>
  <c r="AI14" i="5" s="1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AN53" i="3"/>
  <c r="AG53" i="3"/>
  <c r="AL53" i="3" s="1"/>
  <c r="AN52" i="3"/>
  <c r="AG52" i="3"/>
  <c r="AL52" i="3" s="1"/>
  <c r="AN51" i="3"/>
  <c r="AG51" i="3"/>
  <c r="AL51" i="3" s="1"/>
  <c r="AN49" i="3"/>
  <c r="AG49" i="3"/>
  <c r="AI49" i="3" s="1"/>
  <c r="AN48" i="3"/>
  <c r="AG48" i="3"/>
  <c r="AL48" i="3" s="1"/>
  <c r="AN47" i="3"/>
  <c r="AG47" i="3"/>
  <c r="AL47" i="3" s="1"/>
  <c r="AN46" i="3"/>
  <c r="AG46" i="3"/>
  <c r="AL46" i="3" s="1"/>
  <c r="AN44" i="3"/>
  <c r="AG44" i="3"/>
  <c r="AI44" i="3" s="1"/>
  <c r="AN43" i="3"/>
  <c r="AG43" i="3"/>
  <c r="AL43" i="3" s="1"/>
  <c r="AN42" i="3"/>
  <c r="AG42" i="3"/>
  <c r="AL42" i="3" s="1"/>
  <c r="AN41" i="3"/>
  <c r="AG41" i="3"/>
  <c r="AL41" i="3" s="1"/>
  <c r="AN40" i="3"/>
  <c r="AL40" i="3"/>
  <c r="AG40" i="3"/>
  <c r="AI40" i="3" s="1"/>
  <c r="AN39" i="3"/>
  <c r="AG39" i="3"/>
  <c r="AL39" i="3" s="1"/>
  <c r="AN38" i="3"/>
  <c r="AG38" i="3"/>
  <c r="AL38" i="3" s="1"/>
  <c r="AN37" i="3"/>
  <c r="AG37" i="3"/>
  <c r="AL37" i="3" s="1"/>
  <c r="AN36" i="3"/>
  <c r="AG36" i="3"/>
  <c r="AI36" i="3" s="1"/>
  <c r="AN35" i="3"/>
  <c r="AG35" i="3"/>
  <c r="AI35" i="3" s="1"/>
  <c r="AO35" i="3" s="1"/>
  <c r="AN34" i="3"/>
  <c r="AG34" i="3"/>
  <c r="AL34" i="3" s="1"/>
  <c r="AN33" i="3"/>
  <c r="AG33" i="3"/>
  <c r="AL33" i="3" s="1"/>
  <c r="AN31" i="3"/>
  <c r="AL31" i="3"/>
  <c r="AG31" i="3"/>
  <c r="AI31" i="3" s="1"/>
  <c r="AN30" i="3"/>
  <c r="AG30" i="3"/>
  <c r="AL30" i="3" s="1"/>
  <c r="AN29" i="3"/>
  <c r="AI29" i="3"/>
  <c r="AO29" i="3" s="1"/>
  <c r="AG29" i="3"/>
  <c r="AL29" i="3" s="1"/>
  <c r="AN28" i="3"/>
  <c r="AG28" i="3"/>
  <c r="AL28" i="3" s="1"/>
  <c r="AN27" i="3"/>
  <c r="AG27" i="3"/>
  <c r="AI27" i="3" s="1"/>
  <c r="AN26" i="3"/>
  <c r="AG26" i="3"/>
  <c r="AL26" i="3" s="1"/>
  <c r="AN25" i="3"/>
  <c r="AG25" i="3"/>
  <c r="AL25" i="3" s="1"/>
  <c r="AN24" i="3"/>
  <c r="AG24" i="3"/>
  <c r="AL24" i="3" s="1"/>
  <c r="AN23" i="3"/>
  <c r="AL23" i="3"/>
  <c r="AG23" i="3"/>
  <c r="AI23" i="3" s="1"/>
  <c r="AN21" i="3"/>
  <c r="AG21" i="3"/>
  <c r="AL21" i="3" s="1"/>
  <c r="AN20" i="3"/>
  <c r="AG20" i="3"/>
  <c r="AL20" i="3" s="1"/>
  <c r="AN19" i="3"/>
  <c r="AG19" i="3"/>
  <c r="AL19" i="3" s="1"/>
  <c r="AN18" i="3"/>
  <c r="AG18" i="3"/>
  <c r="AI18" i="3" s="1"/>
  <c r="AN17" i="3"/>
  <c r="AG17" i="3"/>
  <c r="AL17" i="3" s="1"/>
  <c r="AN16" i="3"/>
  <c r="AG16" i="3"/>
  <c r="AL16" i="3" s="1"/>
  <c r="AN15" i="3"/>
  <c r="AG15" i="3"/>
  <c r="AL15" i="3" s="1"/>
  <c r="AN14" i="3"/>
  <c r="AG14" i="3"/>
  <c r="AI14" i="3" s="1"/>
  <c r="D12" i="3"/>
  <c r="E12" i="3" s="1"/>
  <c r="F12" i="3" s="1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Z12" i="3" s="1"/>
  <c r="AA12" i="3" s="1"/>
  <c r="AB12" i="3" s="1"/>
  <c r="AC12" i="3" s="1"/>
  <c r="AD12" i="3" s="1"/>
  <c r="AE12" i="3" s="1"/>
  <c r="AF12" i="3" s="1"/>
  <c r="C12" i="3"/>
  <c r="AM53" i="1"/>
  <c r="AM52" i="1"/>
  <c r="AM51" i="1"/>
  <c r="AM49" i="1"/>
  <c r="AM48" i="1"/>
  <c r="AM47" i="1"/>
  <c r="AM46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1" i="1"/>
  <c r="AM30" i="1"/>
  <c r="AM29" i="1"/>
  <c r="AM28" i="1"/>
  <c r="AM27" i="1"/>
  <c r="AM26" i="1"/>
  <c r="AM25" i="1"/>
  <c r="AM24" i="1"/>
  <c r="AM23" i="1"/>
  <c r="AM21" i="1"/>
  <c r="AM20" i="1"/>
  <c r="AM19" i="1"/>
  <c r="AM18" i="1"/>
  <c r="AM17" i="1"/>
  <c r="AM16" i="1"/>
  <c r="AM15" i="1"/>
  <c r="AL53" i="1"/>
  <c r="AL52" i="1"/>
  <c r="AL51" i="1"/>
  <c r="AL49" i="1"/>
  <c r="AL48" i="1"/>
  <c r="AL47" i="1"/>
  <c r="AL46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1" i="1"/>
  <c r="AL30" i="1"/>
  <c r="AL29" i="1"/>
  <c r="AL28" i="1"/>
  <c r="AL27" i="1"/>
  <c r="AL26" i="1"/>
  <c r="AL25" i="1"/>
  <c r="AL24" i="1"/>
  <c r="AL23" i="1"/>
  <c r="AL21" i="1"/>
  <c r="AL20" i="1"/>
  <c r="AL19" i="1"/>
  <c r="AL18" i="1"/>
  <c r="AL17" i="1"/>
  <c r="AL16" i="1"/>
  <c r="AL15" i="1"/>
  <c r="AJ53" i="1"/>
  <c r="AJ52" i="1"/>
  <c r="AJ51" i="1"/>
  <c r="AJ49" i="1"/>
  <c r="AJ48" i="1"/>
  <c r="AJ47" i="1"/>
  <c r="AJ46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1" i="1"/>
  <c r="AJ30" i="1"/>
  <c r="AJ29" i="1"/>
  <c r="AJ28" i="1"/>
  <c r="AJ27" i="1"/>
  <c r="AJ26" i="1"/>
  <c r="AJ25" i="1"/>
  <c r="AJ24" i="1"/>
  <c r="AJ23" i="1"/>
  <c r="AJ21" i="1"/>
  <c r="AJ20" i="1"/>
  <c r="AJ19" i="1"/>
  <c r="AJ18" i="1"/>
  <c r="AJ17" i="1"/>
  <c r="AJ16" i="1"/>
  <c r="AJ15" i="1"/>
  <c r="AI53" i="1"/>
  <c r="AI52" i="1"/>
  <c r="AI51" i="1"/>
  <c r="AI49" i="1"/>
  <c r="AI48" i="1"/>
  <c r="AI47" i="1"/>
  <c r="AI46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1" i="1"/>
  <c r="AI30" i="1"/>
  <c r="AI29" i="1"/>
  <c r="AI28" i="1"/>
  <c r="AI27" i="1"/>
  <c r="AI26" i="1"/>
  <c r="AI25" i="1"/>
  <c r="AI24" i="1"/>
  <c r="AI23" i="1"/>
  <c r="AI21" i="1"/>
  <c r="AI20" i="1"/>
  <c r="AI19" i="1"/>
  <c r="AI18" i="1"/>
  <c r="AO18" i="1" s="1"/>
  <c r="AI17" i="1"/>
  <c r="AI16" i="1"/>
  <c r="AI15" i="1"/>
  <c r="AG53" i="1"/>
  <c r="AG52" i="1"/>
  <c r="AO52" i="1" s="1"/>
  <c r="AG51" i="1"/>
  <c r="AG49" i="1"/>
  <c r="AG48" i="1"/>
  <c r="AG47" i="1"/>
  <c r="AG46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1" i="1"/>
  <c r="AG30" i="1"/>
  <c r="AO30" i="1" s="1"/>
  <c r="AG29" i="1"/>
  <c r="AG28" i="1"/>
  <c r="AG27" i="1"/>
  <c r="AG26" i="1"/>
  <c r="AG25" i="1"/>
  <c r="AG24" i="1"/>
  <c r="AG23" i="1"/>
  <c r="AG21" i="1"/>
  <c r="AG20" i="1"/>
  <c r="AO20" i="1" s="1"/>
  <c r="AG19" i="1"/>
  <c r="AG18" i="1"/>
  <c r="AG17" i="1"/>
  <c r="AG16" i="1"/>
  <c r="AG1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N41" i="1"/>
  <c r="AN40" i="1"/>
  <c r="AN20" i="1"/>
  <c r="AN19" i="1"/>
  <c r="AN52" i="1"/>
  <c r="AN17" i="1"/>
  <c r="AN34" i="1"/>
  <c r="AO34" i="1"/>
  <c r="AN53" i="1"/>
  <c r="AN30" i="1"/>
  <c r="AN18" i="1"/>
  <c r="AN47" i="1"/>
  <c r="AN16" i="1"/>
  <c r="AN26" i="1"/>
  <c r="AN31" i="1"/>
  <c r="AI48" i="14" l="1"/>
  <c r="AO48" i="14" s="1"/>
  <c r="AI39" i="14"/>
  <c r="AO39" i="14" s="1"/>
  <c r="AI21" i="14"/>
  <c r="AO21" i="14" s="1"/>
  <c r="AI16" i="14"/>
  <c r="AO16" i="14" s="1"/>
  <c r="AI20" i="14"/>
  <c r="AO20" i="14" s="1"/>
  <c r="AJ39" i="14"/>
  <c r="AI30" i="14"/>
  <c r="AO30" i="14" s="1"/>
  <c r="AL14" i="14"/>
  <c r="AJ30" i="14"/>
  <c r="AI47" i="14"/>
  <c r="AO47" i="14" s="1"/>
  <c r="AL49" i="14"/>
  <c r="AL23" i="14"/>
  <c r="AI38" i="14"/>
  <c r="AO38" i="14" s="1"/>
  <c r="AL40" i="14"/>
  <c r="AI29" i="14"/>
  <c r="AO29" i="14" s="1"/>
  <c r="AL31" i="14"/>
  <c r="AO25" i="13"/>
  <c r="AO16" i="13"/>
  <c r="AL48" i="13"/>
  <c r="AL40" i="13"/>
  <c r="AI34" i="13"/>
  <c r="AO34" i="13" s="1"/>
  <c r="AL30" i="13"/>
  <c r="AI29" i="13"/>
  <c r="AO29" i="13" s="1"/>
  <c r="AL17" i="13"/>
  <c r="AL16" i="13"/>
  <c r="AO48" i="13"/>
  <c r="AJ48" i="13"/>
  <c r="AI20" i="13"/>
  <c r="AO20" i="13" s="1"/>
  <c r="AJ39" i="13"/>
  <c r="AL26" i="13"/>
  <c r="AL39" i="13"/>
  <c r="AI47" i="13"/>
  <c r="AO47" i="13" s="1"/>
  <c r="AL49" i="13"/>
  <c r="AI38" i="13"/>
  <c r="AO38" i="13" s="1"/>
  <c r="AL35" i="13"/>
  <c r="AL49" i="12"/>
  <c r="AL40" i="12"/>
  <c r="AI39" i="12"/>
  <c r="AO39" i="12" s="1"/>
  <c r="AL39" i="12"/>
  <c r="AI38" i="12"/>
  <c r="AO38" i="12" s="1"/>
  <c r="AI34" i="12"/>
  <c r="AO34" i="12" s="1"/>
  <c r="AL31" i="12"/>
  <c r="AL30" i="12"/>
  <c r="AI29" i="12"/>
  <c r="AO29" i="12" s="1"/>
  <c r="AO21" i="12"/>
  <c r="AJ21" i="12"/>
  <c r="AO30" i="12"/>
  <c r="AJ30" i="12"/>
  <c r="AL21" i="12"/>
  <c r="AI25" i="12"/>
  <c r="AO25" i="12" s="1"/>
  <c r="AI42" i="12"/>
  <c r="AO42" i="12" s="1"/>
  <c r="AI16" i="12"/>
  <c r="AO16" i="12" s="1"/>
  <c r="AI20" i="12"/>
  <c r="AO20" i="12" s="1"/>
  <c r="AL23" i="12"/>
  <c r="AL14" i="12"/>
  <c r="AI48" i="12"/>
  <c r="AO48" i="12" s="1"/>
  <c r="AL49" i="11"/>
  <c r="AI47" i="11"/>
  <c r="AO47" i="11" s="1"/>
  <c r="AL40" i="11"/>
  <c r="AI39" i="11"/>
  <c r="AO39" i="11" s="1"/>
  <c r="AI38" i="11"/>
  <c r="AO38" i="11" s="1"/>
  <c r="AI34" i="11"/>
  <c r="AO34" i="11" s="1"/>
  <c r="AI25" i="11"/>
  <c r="AO25" i="11" s="1"/>
  <c r="AL23" i="11"/>
  <c r="AL21" i="11"/>
  <c r="AI20" i="11"/>
  <c r="AO20" i="11" s="1"/>
  <c r="AI16" i="11"/>
  <c r="AO16" i="11" s="1"/>
  <c r="AL14" i="11"/>
  <c r="AO21" i="11"/>
  <c r="AJ21" i="11"/>
  <c r="AI29" i="11"/>
  <c r="AO29" i="11" s="1"/>
  <c r="AL31" i="11"/>
  <c r="AI48" i="11"/>
  <c r="AO48" i="11" s="1"/>
  <c r="AI30" i="11"/>
  <c r="AO30" i="11" s="1"/>
  <c r="AJ39" i="11"/>
  <c r="AL39" i="10"/>
  <c r="AI30" i="10"/>
  <c r="AO30" i="10" s="1"/>
  <c r="AI20" i="10"/>
  <c r="AO20" i="10" s="1"/>
  <c r="AI17" i="10"/>
  <c r="AO17" i="10" s="1"/>
  <c r="AL14" i="10"/>
  <c r="AO39" i="10"/>
  <c r="AJ39" i="10"/>
  <c r="AJ30" i="10"/>
  <c r="AL18" i="10"/>
  <c r="AI21" i="10"/>
  <c r="AO21" i="10" s="1"/>
  <c r="AI47" i="10"/>
  <c r="AO47" i="10" s="1"/>
  <c r="AL49" i="10"/>
  <c r="AI53" i="10"/>
  <c r="AO53" i="10" s="1"/>
  <c r="AI38" i="10"/>
  <c r="AO38" i="10" s="1"/>
  <c r="AL40" i="10"/>
  <c r="AI43" i="10"/>
  <c r="AO43" i="10" s="1"/>
  <c r="AL31" i="10"/>
  <c r="AI35" i="10"/>
  <c r="AO35" i="10" s="1"/>
  <c r="AI29" i="10"/>
  <c r="AO29" i="10" s="1"/>
  <c r="AI48" i="10"/>
  <c r="AO48" i="10" s="1"/>
  <c r="AL23" i="10"/>
  <c r="AI26" i="10"/>
  <c r="AO26" i="10" s="1"/>
  <c r="AL40" i="9"/>
  <c r="AI31" i="9"/>
  <c r="AI26" i="9"/>
  <c r="AO26" i="9" s="1"/>
  <c r="AI23" i="9"/>
  <c r="AJ23" i="9" s="1"/>
  <c r="AJ19" i="9"/>
  <c r="AJ14" i="9"/>
  <c r="AO14" i="9"/>
  <c r="AJ40" i="9"/>
  <c r="AO40" i="9"/>
  <c r="AI17" i="9"/>
  <c r="AO23" i="9"/>
  <c r="AL15" i="9"/>
  <c r="AL48" i="9"/>
  <c r="AL51" i="9"/>
  <c r="AL24" i="9"/>
  <c r="AL39" i="9"/>
  <c r="AL41" i="9"/>
  <c r="AL21" i="9"/>
  <c r="AL30" i="9"/>
  <c r="AL33" i="9"/>
  <c r="AI46" i="9"/>
  <c r="AO46" i="9" s="1"/>
  <c r="AI49" i="9"/>
  <c r="AI37" i="9"/>
  <c r="AO37" i="9" s="1"/>
  <c r="AI47" i="8"/>
  <c r="AO47" i="8" s="1"/>
  <c r="AI44" i="8"/>
  <c r="AO44" i="8" s="1"/>
  <c r="AL29" i="8"/>
  <c r="AI16" i="8"/>
  <c r="AO16" i="8" s="1"/>
  <c r="AI21" i="8"/>
  <c r="AO21" i="8" s="1"/>
  <c r="AI27" i="8"/>
  <c r="AO27" i="8" s="1"/>
  <c r="AI38" i="8"/>
  <c r="AO38" i="8" s="1"/>
  <c r="AJ44" i="8"/>
  <c r="AJ21" i="8"/>
  <c r="AI30" i="8"/>
  <c r="AO30" i="8" s="1"/>
  <c r="AI36" i="8"/>
  <c r="AO36" i="8" s="1"/>
  <c r="AI25" i="8"/>
  <c r="AO25" i="8" s="1"/>
  <c r="AL36" i="8"/>
  <c r="AL48" i="8"/>
  <c r="AI52" i="8"/>
  <c r="AO52" i="8" s="1"/>
  <c r="AL14" i="8"/>
  <c r="AI20" i="8"/>
  <c r="AO20" i="8" s="1"/>
  <c r="AL39" i="8"/>
  <c r="AI42" i="8"/>
  <c r="AO42" i="8" s="1"/>
  <c r="AI18" i="8"/>
  <c r="AO18" i="8" s="1"/>
  <c r="AI46" i="7"/>
  <c r="AO46" i="7" s="1"/>
  <c r="AI24" i="7"/>
  <c r="AJ24" i="7" s="1"/>
  <c r="AI15" i="7"/>
  <c r="AJ15" i="7" s="1"/>
  <c r="AL14" i="7"/>
  <c r="AL39" i="7"/>
  <c r="AI17" i="7"/>
  <c r="AO17" i="7" s="1"/>
  <c r="AI29" i="7"/>
  <c r="AO29" i="7" s="1"/>
  <c r="AJ35" i="7"/>
  <c r="AO24" i="7"/>
  <c r="AL35" i="7"/>
  <c r="AI38" i="7"/>
  <c r="AO38" i="7" s="1"/>
  <c r="AO15" i="7"/>
  <c r="AL21" i="7"/>
  <c r="AI33" i="7"/>
  <c r="AJ38" i="7"/>
  <c r="AI43" i="7"/>
  <c r="AO43" i="7" s="1"/>
  <c r="AI53" i="7"/>
  <c r="AO53" i="7" s="1"/>
  <c r="AL43" i="7"/>
  <c r="AI47" i="7"/>
  <c r="AO47" i="7" s="1"/>
  <c r="AI26" i="7"/>
  <c r="AO26" i="7" s="1"/>
  <c r="AI37" i="7"/>
  <c r="AO37" i="7" s="1"/>
  <c r="AI28" i="7"/>
  <c r="AO28" i="7" s="1"/>
  <c r="AL30" i="7"/>
  <c r="AI41" i="7"/>
  <c r="AO48" i="6"/>
  <c r="AO35" i="6"/>
  <c r="AI53" i="6"/>
  <c r="AJ53" i="6" s="1"/>
  <c r="AI52" i="6"/>
  <c r="AO52" i="6" s="1"/>
  <c r="AI43" i="6"/>
  <c r="AO43" i="6" s="1"/>
  <c r="AI42" i="6"/>
  <c r="AO42" i="6" s="1"/>
  <c r="AJ42" i="6"/>
  <c r="AL36" i="6"/>
  <c r="AI34" i="6"/>
  <c r="AO34" i="6" s="1"/>
  <c r="AJ34" i="6"/>
  <c r="AI33" i="6"/>
  <c r="AJ33" i="6" s="1"/>
  <c r="AL26" i="6"/>
  <c r="AI25" i="6"/>
  <c r="AO25" i="6" s="1"/>
  <c r="AJ25" i="6"/>
  <c r="AI24" i="6"/>
  <c r="AJ24" i="6" s="1"/>
  <c r="AL18" i="6"/>
  <c r="AO17" i="6"/>
  <c r="AJ17" i="6"/>
  <c r="AL17" i="6"/>
  <c r="AJ26" i="6"/>
  <c r="AO26" i="6"/>
  <c r="AJ35" i="6"/>
  <c r="AI41" i="6"/>
  <c r="AJ41" i="6" s="1"/>
  <c r="AL44" i="6"/>
  <c r="AJ52" i="6"/>
  <c r="AO53" i="6"/>
  <c r="AI16" i="6"/>
  <c r="AO16" i="6" s="1"/>
  <c r="AJ43" i="6"/>
  <c r="AI51" i="6"/>
  <c r="AO51" i="6" s="1"/>
  <c r="AL49" i="5"/>
  <c r="AI47" i="5"/>
  <c r="AO47" i="5" s="1"/>
  <c r="AL40" i="5"/>
  <c r="AI39" i="5"/>
  <c r="AO39" i="5" s="1"/>
  <c r="AL39" i="5"/>
  <c r="AI38" i="5"/>
  <c r="AO38" i="5" s="1"/>
  <c r="AI30" i="5"/>
  <c r="AO30" i="5" s="1"/>
  <c r="AJ30" i="5"/>
  <c r="AI29" i="5"/>
  <c r="AO29" i="5" s="1"/>
  <c r="AI26" i="5"/>
  <c r="AO26" i="5" s="1"/>
  <c r="AI21" i="5"/>
  <c r="AO21" i="5" s="1"/>
  <c r="AL21" i="5"/>
  <c r="AL18" i="5"/>
  <c r="AI16" i="5"/>
  <c r="AO16" i="5" s="1"/>
  <c r="AL14" i="5"/>
  <c r="AI17" i="5"/>
  <c r="AO17" i="5" s="1"/>
  <c r="AI48" i="5"/>
  <c r="AO48" i="5" s="1"/>
  <c r="AL31" i="5"/>
  <c r="AI20" i="5"/>
  <c r="AO20" i="5" s="1"/>
  <c r="AL23" i="5"/>
  <c r="AI53" i="3"/>
  <c r="AO53" i="3" s="1"/>
  <c r="AL49" i="3"/>
  <c r="AI48" i="3"/>
  <c r="AO48" i="3" s="1"/>
  <c r="AJ48" i="3"/>
  <c r="AI47" i="3"/>
  <c r="AO47" i="3" s="1"/>
  <c r="AL44" i="3"/>
  <c r="AI43" i="3"/>
  <c r="AO43" i="3" s="1"/>
  <c r="AI39" i="3"/>
  <c r="AO39" i="3" s="1"/>
  <c r="AJ39" i="3"/>
  <c r="AI38" i="3"/>
  <c r="AO38" i="3" s="1"/>
  <c r="AL36" i="3"/>
  <c r="AL35" i="3"/>
  <c r="AI30" i="3"/>
  <c r="AL27" i="3"/>
  <c r="AI26" i="3"/>
  <c r="AO26" i="3" s="1"/>
  <c r="AI21" i="3"/>
  <c r="AO21" i="3" s="1"/>
  <c r="AJ21" i="3"/>
  <c r="AI20" i="3"/>
  <c r="AO20" i="3" s="1"/>
  <c r="AL18" i="3"/>
  <c r="AI17" i="3"/>
  <c r="AO17" i="3" s="1"/>
  <c r="AL14" i="3"/>
  <c r="AJ40" i="14"/>
  <c r="AO40" i="14"/>
  <c r="AJ31" i="14"/>
  <c r="AO31" i="14"/>
  <c r="AJ23" i="14"/>
  <c r="AO23" i="14"/>
  <c r="AJ14" i="14"/>
  <c r="AO14" i="14"/>
  <c r="AJ49" i="14"/>
  <c r="AO49" i="14"/>
  <c r="AI19" i="14"/>
  <c r="AO19" i="14" s="1"/>
  <c r="AJ20" i="14"/>
  <c r="AI28" i="14"/>
  <c r="AO28" i="14" s="1"/>
  <c r="AI37" i="14"/>
  <c r="AO37" i="14" s="1"/>
  <c r="AI46" i="14"/>
  <c r="AO46" i="14" s="1"/>
  <c r="AJ47" i="14"/>
  <c r="AI18" i="14"/>
  <c r="AO18" i="14" s="1"/>
  <c r="AI27" i="14"/>
  <c r="AO27" i="14" s="1"/>
  <c r="AI36" i="14"/>
  <c r="AO36" i="14" s="1"/>
  <c r="AI44" i="14"/>
  <c r="AO44" i="14" s="1"/>
  <c r="AI17" i="14"/>
  <c r="AI26" i="14"/>
  <c r="AI35" i="14"/>
  <c r="AO35" i="14" s="1"/>
  <c r="AI43" i="14"/>
  <c r="AO43" i="14" s="1"/>
  <c r="AI53" i="14"/>
  <c r="AO53" i="14" s="1"/>
  <c r="AI25" i="14"/>
  <c r="AO25" i="14" s="1"/>
  <c r="AI34" i="14"/>
  <c r="AO34" i="14" s="1"/>
  <c r="AI42" i="14"/>
  <c r="AO42" i="14" s="1"/>
  <c r="AI52" i="14"/>
  <c r="AO52" i="14" s="1"/>
  <c r="AI15" i="14"/>
  <c r="AO15" i="14" s="1"/>
  <c r="AJ16" i="14"/>
  <c r="AI24" i="14"/>
  <c r="AO24" i="14" s="1"/>
  <c r="AI33" i="14"/>
  <c r="AO33" i="14" s="1"/>
  <c r="AI41" i="14"/>
  <c r="AO41" i="14" s="1"/>
  <c r="AI51" i="14"/>
  <c r="AO51" i="14" s="1"/>
  <c r="AO35" i="13"/>
  <c r="AJ35" i="13"/>
  <c r="AJ40" i="13"/>
  <c r="AO40" i="13"/>
  <c r="AO26" i="13"/>
  <c r="AJ26" i="13"/>
  <c r="AJ21" i="13"/>
  <c r="AO21" i="13"/>
  <c r="AO17" i="13"/>
  <c r="AJ17" i="13"/>
  <c r="AO30" i="13"/>
  <c r="AJ30" i="13"/>
  <c r="AJ49" i="13"/>
  <c r="AO49" i="13"/>
  <c r="AI19" i="13"/>
  <c r="AO19" i="13" s="1"/>
  <c r="AJ20" i="13"/>
  <c r="AI28" i="13"/>
  <c r="AO28" i="13" s="1"/>
  <c r="AJ29" i="13"/>
  <c r="AI37" i="13"/>
  <c r="AO37" i="13" s="1"/>
  <c r="AJ38" i="13"/>
  <c r="AI46" i="13"/>
  <c r="AO46" i="13" s="1"/>
  <c r="AI18" i="13"/>
  <c r="AO18" i="13" s="1"/>
  <c r="AI27" i="13"/>
  <c r="AO27" i="13" s="1"/>
  <c r="AI36" i="13"/>
  <c r="AO36" i="13" s="1"/>
  <c r="AI44" i="13"/>
  <c r="AO44" i="13" s="1"/>
  <c r="AJ46" i="13"/>
  <c r="AI43" i="13"/>
  <c r="AO43" i="13" s="1"/>
  <c r="AJ44" i="13"/>
  <c r="AI53" i="13"/>
  <c r="AO53" i="13" s="1"/>
  <c r="AI42" i="13"/>
  <c r="AO42" i="13" s="1"/>
  <c r="AI52" i="13"/>
  <c r="AO52" i="13" s="1"/>
  <c r="AI15" i="13"/>
  <c r="AO15" i="13" s="1"/>
  <c r="AJ16" i="13"/>
  <c r="AI24" i="13"/>
  <c r="AO24" i="13" s="1"/>
  <c r="AJ25" i="13"/>
  <c r="AI33" i="13"/>
  <c r="AO33" i="13" s="1"/>
  <c r="AJ34" i="13"/>
  <c r="AI41" i="13"/>
  <c r="AO41" i="13" s="1"/>
  <c r="AI51" i="13"/>
  <c r="AO51" i="13" s="1"/>
  <c r="AI14" i="13"/>
  <c r="AO14" i="13" s="1"/>
  <c r="AI23" i="13"/>
  <c r="AO23" i="13" s="1"/>
  <c r="AI31" i="13"/>
  <c r="AO31" i="13" s="1"/>
  <c r="AJ23" i="12"/>
  <c r="AO23" i="12"/>
  <c r="AJ14" i="12"/>
  <c r="AO14" i="12"/>
  <c r="AJ31" i="12"/>
  <c r="AO31" i="12"/>
  <c r="AJ40" i="12"/>
  <c r="AO40" i="12"/>
  <c r="AJ49" i="12"/>
  <c r="AO49" i="12"/>
  <c r="AI19" i="12"/>
  <c r="AO19" i="12" s="1"/>
  <c r="AJ20" i="12"/>
  <c r="AI28" i="12"/>
  <c r="AO28" i="12" s="1"/>
  <c r="AJ29" i="12"/>
  <c r="AI37" i="12"/>
  <c r="AO37" i="12" s="1"/>
  <c r="AJ38" i="12"/>
  <c r="AI46" i="12"/>
  <c r="AO46" i="12" s="1"/>
  <c r="AJ47" i="12"/>
  <c r="AI18" i="12"/>
  <c r="AO18" i="12" s="1"/>
  <c r="AI27" i="12"/>
  <c r="AO27" i="12" s="1"/>
  <c r="AJ28" i="12"/>
  <c r="AI36" i="12"/>
  <c r="AO36" i="12" s="1"/>
  <c r="AJ37" i="12"/>
  <c r="AI44" i="12"/>
  <c r="AO44" i="12" s="1"/>
  <c r="AJ46" i="12"/>
  <c r="AI17" i="12"/>
  <c r="AI26" i="12"/>
  <c r="AI35" i="12"/>
  <c r="AI43" i="12"/>
  <c r="AO43" i="12" s="1"/>
  <c r="AI53" i="12"/>
  <c r="AO53" i="12" s="1"/>
  <c r="AI52" i="12"/>
  <c r="AO52" i="12" s="1"/>
  <c r="AI15" i="12"/>
  <c r="AO15" i="12" s="1"/>
  <c r="AI24" i="12"/>
  <c r="AO24" i="12" s="1"/>
  <c r="AI33" i="12"/>
  <c r="AO33" i="12" s="1"/>
  <c r="AJ34" i="12"/>
  <c r="AI41" i="12"/>
  <c r="AO41" i="12" s="1"/>
  <c r="AI51" i="12"/>
  <c r="AO51" i="12" s="1"/>
  <c r="AJ15" i="12"/>
  <c r="AJ40" i="11"/>
  <c r="AO40" i="11"/>
  <c r="AJ31" i="11"/>
  <c r="AO31" i="11"/>
  <c r="AJ23" i="11"/>
  <c r="AO23" i="11"/>
  <c r="AJ14" i="11"/>
  <c r="AO14" i="11"/>
  <c r="AJ49" i="11"/>
  <c r="AO49" i="11"/>
  <c r="AI19" i="11"/>
  <c r="AO19" i="11" s="1"/>
  <c r="AJ20" i="11"/>
  <c r="AI28" i="11"/>
  <c r="AO28" i="11" s="1"/>
  <c r="AJ29" i="11"/>
  <c r="AI37" i="11"/>
  <c r="AO37" i="11" s="1"/>
  <c r="AJ38" i="11"/>
  <c r="AI46" i="11"/>
  <c r="AO46" i="11" s="1"/>
  <c r="AJ47" i="11"/>
  <c r="AI18" i="11"/>
  <c r="AO18" i="11" s="1"/>
  <c r="AI27" i="11"/>
  <c r="AO27" i="11" s="1"/>
  <c r="AI36" i="11"/>
  <c r="AO36" i="11" s="1"/>
  <c r="AI44" i="11"/>
  <c r="AO44" i="11" s="1"/>
  <c r="AI17" i="11"/>
  <c r="AI26" i="11"/>
  <c r="AI35" i="11"/>
  <c r="AI43" i="11"/>
  <c r="AO43" i="11" s="1"/>
  <c r="AI53" i="11"/>
  <c r="AO53" i="11" s="1"/>
  <c r="AI42" i="11"/>
  <c r="AO42" i="11" s="1"/>
  <c r="AI52" i="11"/>
  <c r="AO52" i="11" s="1"/>
  <c r="AJ53" i="11"/>
  <c r="AI15" i="11"/>
  <c r="AO15" i="11" s="1"/>
  <c r="AJ16" i="11"/>
  <c r="AI24" i="11"/>
  <c r="AO24" i="11" s="1"/>
  <c r="AJ25" i="11"/>
  <c r="AI33" i="11"/>
  <c r="AO33" i="11" s="1"/>
  <c r="AJ34" i="11"/>
  <c r="AI41" i="11"/>
  <c r="AO41" i="11" s="1"/>
  <c r="AJ42" i="11"/>
  <c r="AI51" i="11"/>
  <c r="AO51" i="11" s="1"/>
  <c r="AJ24" i="11"/>
  <c r="AJ14" i="10"/>
  <c r="AO14" i="10"/>
  <c r="AJ23" i="10"/>
  <c r="AO23" i="10"/>
  <c r="AJ31" i="10"/>
  <c r="AO31" i="10"/>
  <c r="AO18" i="10"/>
  <c r="AJ18" i="10"/>
  <c r="AJ49" i="10"/>
  <c r="AO49" i="10"/>
  <c r="AJ40" i="10"/>
  <c r="AO40" i="10"/>
  <c r="AI19" i="10"/>
  <c r="AO19" i="10" s="1"/>
  <c r="AI28" i="10"/>
  <c r="AO28" i="10" s="1"/>
  <c r="AJ29" i="10"/>
  <c r="AI37" i="10"/>
  <c r="AO37" i="10" s="1"/>
  <c r="AI46" i="10"/>
  <c r="AO46" i="10" s="1"/>
  <c r="AJ19" i="10"/>
  <c r="AI27" i="10"/>
  <c r="AI36" i="10"/>
  <c r="AJ37" i="10"/>
  <c r="AI44" i="10"/>
  <c r="AI16" i="10"/>
  <c r="AO16" i="10" s="1"/>
  <c r="AJ17" i="10"/>
  <c r="AI25" i="10"/>
  <c r="AO25" i="10" s="1"/>
  <c r="AI34" i="10"/>
  <c r="AO34" i="10" s="1"/>
  <c r="AI42" i="10"/>
  <c r="AO42" i="10" s="1"/>
  <c r="AI52" i="10"/>
  <c r="AO52" i="10" s="1"/>
  <c r="AI15" i="10"/>
  <c r="AO15" i="10" s="1"/>
  <c r="AI24" i="10"/>
  <c r="AO24" i="10" s="1"/>
  <c r="AI33" i="10"/>
  <c r="AO33" i="10" s="1"/>
  <c r="AJ34" i="10"/>
  <c r="AI41" i="10"/>
  <c r="AO41" i="10" s="1"/>
  <c r="AI51" i="10"/>
  <c r="AO51" i="10" s="1"/>
  <c r="AJ52" i="10"/>
  <c r="AJ51" i="9"/>
  <c r="AO51" i="9"/>
  <c r="AJ24" i="9"/>
  <c r="AO24" i="9"/>
  <c r="AJ41" i="9"/>
  <c r="AO41" i="9"/>
  <c r="AJ33" i="9"/>
  <c r="AO33" i="9"/>
  <c r="AJ15" i="9"/>
  <c r="AO15" i="9"/>
  <c r="AJ34" i="9"/>
  <c r="AI20" i="9"/>
  <c r="AJ21" i="9"/>
  <c r="AI29" i="9"/>
  <c r="AJ30" i="9"/>
  <c r="AI38" i="9"/>
  <c r="AJ39" i="9"/>
  <c r="AI47" i="9"/>
  <c r="AJ48" i="9"/>
  <c r="AI18" i="9"/>
  <c r="AO18" i="9" s="1"/>
  <c r="AI27" i="9"/>
  <c r="AO27" i="9" s="1"/>
  <c r="AJ28" i="9"/>
  <c r="AI36" i="9"/>
  <c r="AO36" i="9" s="1"/>
  <c r="AI44" i="9"/>
  <c r="AO44" i="9" s="1"/>
  <c r="AJ46" i="9"/>
  <c r="AJ18" i="9"/>
  <c r="AI35" i="9"/>
  <c r="AO35" i="9" s="1"/>
  <c r="AI43" i="9"/>
  <c r="AO43" i="9" s="1"/>
  <c r="AI53" i="9"/>
  <c r="AO53" i="9" s="1"/>
  <c r="AI16" i="9"/>
  <c r="AO16" i="9" s="1"/>
  <c r="AI25" i="9"/>
  <c r="AO25" i="9" s="1"/>
  <c r="AJ26" i="9"/>
  <c r="AI34" i="9"/>
  <c r="AO34" i="9" s="1"/>
  <c r="AJ35" i="9"/>
  <c r="AI42" i="9"/>
  <c r="AO42" i="9" s="1"/>
  <c r="AJ43" i="9"/>
  <c r="AI52" i="9"/>
  <c r="AO52" i="9" s="1"/>
  <c r="AJ53" i="9"/>
  <c r="AO48" i="8"/>
  <c r="AJ48" i="8"/>
  <c r="AJ14" i="8"/>
  <c r="AO14" i="8"/>
  <c r="AO39" i="8"/>
  <c r="AJ39" i="8"/>
  <c r="AI19" i="8"/>
  <c r="AO19" i="8" s="1"/>
  <c r="AI28" i="8"/>
  <c r="AO28" i="8" s="1"/>
  <c r="AJ29" i="8"/>
  <c r="AI37" i="8"/>
  <c r="AO37" i="8" s="1"/>
  <c r="AJ38" i="8"/>
  <c r="AI46" i="8"/>
  <c r="AO46" i="8" s="1"/>
  <c r="AJ47" i="8"/>
  <c r="AI17" i="8"/>
  <c r="AO17" i="8" s="1"/>
  <c r="AI26" i="8"/>
  <c r="AO26" i="8" s="1"/>
  <c r="AI35" i="8"/>
  <c r="AO35" i="8" s="1"/>
  <c r="AI43" i="8"/>
  <c r="AO43" i="8" s="1"/>
  <c r="AI53" i="8"/>
  <c r="AO53" i="8" s="1"/>
  <c r="AI15" i="8"/>
  <c r="AO15" i="8" s="1"/>
  <c r="AJ16" i="8"/>
  <c r="AI24" i="8"/>
  <c r="AO24" i="8" s="1"/>
  <c r="AJ25" i="8"/>
  <c r="AI33" i="8"/>
  <c r="AO33" i="8" s="1"/>
  <c r="AJ34" i="8"/>
  <c r="AI41" i="8"/>
  <c r="AO41" i="8" s="1"/>
  <c r="AI51" i="8"/>
  <c r="AO51" i="8" s="1"/>
  <c r="AI23" i="8"/>
  <c r="AO23" i="8" s="1"/>
  <c r="AI31" i="8"/>
  <c r="AO31" i="8" s="1"/>
  <c r="AI40" i="8"/>
  <c r="AO40" i="8" s="1"/>
  <c r="AJ41" i="8"/>
  <c r="AI49" i="8"/>
  <c r="AO49" i="8" s="1"/>
  <c r="AO39" i="7"/>
  <c r="AJ39" i="7"/>
  <c r="AO48" i="7"/>
  <c r="AJ48" i="7"/>
  <c r="AO30" i="7"/>
  <c r="AJ30" i="7"/>
  <c r="AO14" i="7"/>
  <c r="AJ14" i="7"/>
  <c r="AO21" i="7"/>
  <c r="AJ21" i="7"/>
  <c r="AI20" i="7"/>
  <c r="AI18" i="7"/>
  <c r="AO18" i="7" s="1"/>
  <c r="AJ19" i="7"/>
  <c r="AI27" i="7"/>
  <c r="AO27" i="7" s="1"/>
  <c r="AJ28" i="7"/>
  <c r="AI36" i="7"/>
  <c r="AO36" i="7" s="1"/>
  <c r="AJ37" i="7"/>
  <c r="AI44" i="7"/>
  <c r="AO44" i="7" s="1"/>
  <c r="AJ46" i="7"/>
  <c r="AI16" i="7"/>
  <c r="AO16" i="7" s="1"/>
  <c r="AI25" i="7"/>
  <c r="AO25" i="7" s="1"/>
  <c r="AI34" i="7"/>
  <c r="AO34" i="7" s="1"/>
  <c r="AI42" i="7"/>
  <c r="AO42" i="7" s="1"/>
  <c r="AI52" i="7"/>
  <c r="AO52" i="7" s="1"/>
  <c r="AI51" i="7"/>
  <c r="AO51" i="7" s="1"/>
  <c r="AI23" i="7"/>
  <c r="AO23" i="7" s="1"/>
  <c r="AI31" i="7"/>
  <c r="AO31" i="7" s="1"/>
  <c r="AI40" i="7"/>
  <c r="AO40" i="7" s="1"/>
  <c r="AI49" i="7"/>
  <c r="AO49" i="7" s="1"/>
  <c r="AO27" i="6"/>
  <c r="AJ27" i="6"/>
  <c r="AJ36" i="6"/>
  <c r="AO36" i="6"/>
  <c r="AO18" i="6"/>
  <c r="AJ18" i="6"/>
  <c r="AJ23" i="6"/>
  <c r="AO23" i="6"/>
  <c r="AJ44" i="6"/>
  <c r="AO44" i="6"/>
  <c r="AJ15" i="6"/>
  <c r="AI49" i="6"/>
  <c r="AO49" i="6" s="1"/>
  <c r="AJ51" i="6"/>
  <c r="AJ14" i="6"/>
  <c r="AL14" i="6"/>
  <c r="AI20" i="6"/>
  <c r="AO20" i="6" s="1"/>
  <c r="AL23" i="6"/>
  <c r="AO24" i="6"/>
  <c r="AI29" i="6"/>
  <c r="AO29" i="6" s="1"/>
  <c r="AJ30" i="6"/>
  <c r="AL31" i="6"/>
  <c r="AO33" i="6"/>
  <c r="AI38" i="6"/>
  <c r="AO38" i="6" s="1"/>
  <c r="AL40" i="6"/>
  <c r="AO41" i="6"/>
  <c r="AI47" i="6"/>
  <c r="AO47" i="6" s="1"/>
  <c r="AJ48" i="6"/>
  <c r="AI40" i="6"/>
  <c r="AO40" i="6" s="1"/>
  <c r="AI21" i="6"/>
  <c r="AO21" i="6" s="1"/>
  <c r="AJ31" i="6"/>
  <c r="AI39" i="6"/>
  <c r="AO39" i="6" s="1"/>
  <c r="AI19" i="6"/>
  <c r="AO19" i="6" s="1"/>
  <c r="AJ20" i="6"/>
  <c r="AI28" i="6"/>
  <c r="AO28" i="6" s="1"/>
  <c r="AJ29" i="6"/>
  <c r="AL30" i="6"/>
  <c r="AI37" i="6"/>
  <c r="AO37" i="6" s="1"/>
  <c r="AI46" i="6"/>
  <c r="AO46" i="6" s="1"/>
  <c r="AL48" i="6"/>
  <c r="AJ28" i="6"/>
  <c r="AJ14" i="5"/>
  <c r="AO14" i="5"/>
  <c r="AJ31" i="5"/>
  <c r="AO31" i="5"/>
  <c r="AJ23" i="5"/>
  <c r="AO23" i="5"/>
  <c r="AJ40" i="5"/>
  <c r="AO40" i="5"/>
  <c r="AO18" i="5"/>
  <c r="AJ18" i="5"/>
  <c r="AJ49" i="5"/>
  <c r="AO49" i="5"/>
  <c r="AI19" i="5"/>
  <c r="AO19" i="5" s="1"/>
  <c r="AI28" i="5"/>
  <c r="AO28" i="5" s="1"/>
  <c r="AJ29" i="5"/>
  <c r="AI37" i="5"/>
  <c r="AO37" i="5" s="1"/>
  <c r="AJ38" i="5"/>
  <c r="AI46" i="5"/>
  <c r="AO46" i="5" s="1"/>
  <c r="AJ19" i="5"/>
  <c r="AI27" i="5"/>
  <c r="AO27" i="5" s="1"/>
  <c r="AJ28" i="5"/>
  <c r="AI36" i="5"/>
  <c r="AO36" i="5" s="1"/>
  <c r="AI44" i="5"/>
  <c r="AO44" i="5" s="1"/>
  <c r="AJ27" i="5"/>
  <c r="AI35" i="5"/>
  <c r="AO35" i="5" s="1"/>
  <c r="AI43" i="5"/>
  <c r="AO43" i="5" s="1"/>
  <c r="AJ44" i="5"/>
  <c r="AI53" i="5"/>
  <c r="AO53" i="5" s="1"/>
  <c r="AI25" i="5"/>
  <c r="AO25" i="5" s="1"/>
  <c r="AJ26" i="5"/>
  <c r="AI34" i="5"/>
  <c r="AO34" i="5" s="1"/>
  <c r="AJ35" i="5"/>
  <c r="AI42" i="5"/>
  <c r="AO42" i="5" s="1"/>
  <c r="AJ43" i="5"/>
  <c r="AI52" i="5"/>
  <c r="AO52" i="5" s="1"/>
  <c r="AI15" i="5"/>
  <c r="AO15" i="5" s="1"/>
  <c r="AJ16" i="5"/>
  <c r="AI24" i="5"/>
  <c r="AO24" i="5" s="1"/>
  <c r="AJ25" i="5"/>
  <c r="AI33" i="5"/>
  <c r="AO33" i="5" s="1"/>
  <c r="AI41" i="5"/>
  <c r="AO41" i="5" s="1"/>
  <c r="AI51" i="5"/>
  <c r="AO51" i="5" s="1"/>
  <c r="AJ15" i="5"/>
  <c r="AJ49" i="3"/>
  <c r="AO49" i="3"/>
  <c r="AJ40" i="3"/>
  <c r="AO40" i="3"/>
  <c r="AJ31" i="3"/>
  <c r="AO31" i="3"/>
  <c r="AJ23" i="3"/>
  <c r="AO23" i="3"/>
  <c r="AO44" i="3"/>
  <c r="AJ44" i="3"/>
  <c r="AJ14" i="3"/>
  <c r="AO14" i="3"/>
  <c r="AJ36" i="3"/>
  <c r="AO36" i="3"/>
  <c r="AO27" i="3"/>
  <c r="AJ27" i="3"/>
  <c r="AO18" i="3"/>
  <c r="AJ18" i="3"/>
  <c r="AI19" i="3"/>
  <c r="AO19" i="3" s="1"/>
  <c r="AJ20" i="3"/>
  <c r="AI28" i="3"/>
  <c r="AO28" i="3" s="1"/>
  <c r="AJ29" i="3"/>
  <c r="AI37" i="3"/>
  <c r="AO37" i="3" s="1"/>
  <c r="AJ38" i="3"/>
  <c r="AI46" i="3"/>
  <c r="AO46" i="3" s="1"/>
  <c r="AJ19" i="3"/>
  <c r="AI16" i="3"/>
  <c r="AO16" i="3" s="1"/>
  <c r="AI25" i="3"/>
  <c r="AO25" i="3" s="1"/>
  <c r="AI34" i="3"/>
  <c r="AO34" i="3" s="1"/>
  <c r="AJ35" i="3"/>
  <c r="AI42" i="3"/>
  <c r="AO42" i="3" s="1"/>
  <c r="AJ43" i="3"/>
  <c r="AI52" i="3"/>
  <c r="AO52" i="3" s="1"/>
  <c r="AI15" i="3"/>
  <c r="AO15" i="3" s="1"/>
  <c r="AI24" i="3"/>
  <c r="AO24" i="3" s="1"/>
  <c r="AI33" i="3"/>
  <c r="AO33" i="3" s="1"/>
  <c r="AI41" i="3"/>
  <c r="AO41" i="3" s="1"/>
  <c r="AI51" i="3"/>
  <c r="AO51" i="3" s="1"/>
  <c r="AO16" i="1"/>
  <c r="AO41" i="1"/>
  <c r="AO40" i="1"/>
  <c r="AO19" i="1"/>
  <c r="AO17" i="1"/>
  <c r="AO53" i="1"/>
  <c r="AO47" i="1"/>
  <c r="AO26" i="1"/>
  <c r="AO31" i="1"/>
  <c r="AN21" i="1"/>
  <c r="AN15" i="1"/>
  <c r="AN51" i="1"/>
  <c r="AN49" i="1"/>
  <c r="AN48" i="1"/>
  <c r="AN46" i="1"/>
  <c r="AN44" i="1"/>
  <c r="AN43" i="1"/>
  <c r="AN42" i="1"/>
  <c r="AN39" i="1"/>
  <c r="AN38" i="1"/>
  <c r="AN37" i="1"/>
  <c r="AN36" i="1"/>
  <c r="AN35" i="1"/>
  <c r="AN33" i="1"/>
  <c r="AN29" i="1"/>
  <c r="AN28" i="1"/>
  <c r="AN27" i="1"/>
  <c r="AN25" i="1"/>
  <c r="AN24" i="1"/>
  <c r="AN23" i="1"/>
  <c r="AN14" i="1"/>
  <c r="AG14" i="1"/>
  <c r="AL14" i="1" s="1"/>
  <c r="AJ52" i="14" l="1"/>
  <c r="AJ48" i="14"/>
  <c r="AJ46" i="14"/>
  <c r="AJ29" i="14"/>
  <c r="AJ28" i="14"/>
  <c r="AJ27" i="14"/>
  <c r="AJ21" i="14"/>
  <c r="AJ44" i="14"/>
  <c r="AJ37" i="14"/>
  <c r="AJ38" i="14"/>
  <c r="AJ34" i="14"/>
  <c r="AJ19" i="14"/>
  <c r="AJ53" i="13"/>
  <c r="AJ43" i="13"/>
  <c r="AJ33" i="13"/>
  <c r="AJ19" i="13"/>
  <c r="AJ28" i="13"/>
  <c r="AJ42" i="13"/>
  <c r="AJ18" i="13"/>
  <c r="AJ47" i="13"/>
  <c r="AJ27" i="13"/>
  <c r="AJ51" i="12"/>
  <c r="AJ48" i="12"/>
  <c r="AJ43" i="12"/>
  <c r="AJ39" i="12"/>
  <c r="AJ33" i="12"/>
  <c r="AJ25" i="12"/>
  <c r="AJ16" i="12"/>
  <c r="AJ27" i="12"/>
  <c r="AJ42" i="12"/>
  <c r="AJ53" i="12"/>
  <c r="AJ48" i="11"/>
  <c r="AJ46" i="11"/>
  <c r="AJ27" i="11"/>
  <c r="AJ41" i="11"/>
  <c r="AJ33" i="11"/>
  <c r="AJ52" i="11"/>
  <c r="AJ28" i="11"/>
  <c r="AJ30" i="11"/>
  <c r="AJ43" i="10"/>
  <c r="AJ28" i="10"/>
  <c r="AJ25" i="10"/>
  <c r="AJ21" i="10"/>
  <c r="AJ20" i="10"/>
  <c r="AJ16" i="10"/>
  <c r="AJ46" i="10"/>
  <c r="AJ38" i="10"/>
  <c r="AJ35" i="10"/>
  <c r="AJ48" i="10"/>
  <c r="AJ53" i="10"/>
  <c r="AJ26" i="10"/>
  <c r="AJ47" i="10"/>
  <c r="AJ36" i="9"/>
  <c r="AJ31" i="9"/>
  <c r="AO31" i="9"/>
  <c r="AJ49" i="9"/>
  <c r="AO49" i="9"/>
  <c r="AJ44" i="9"/>
  <c r="AJ37" i="9"/>
  <c r="AJ52" i="9"/>
  <c r="AJ17" i="9"/>
  <c r="AO17" i="9"/>
  <c r="AJ27" i="9"/>
  <c r="AJ53" i="8"/>
  <c r="AJ52" i="8"/>
  <c r="AJ42" i="8"/>
  <c r="AJ37" i="8"/>
  <c r="AJ36" i="8"/>
  <c r="AJ24" i="8"/>
  <c r="AJ20" i="8"/>
  <c r="AJ18" i="8"/>
  <c r="AJ27" i="8"/>
  <c r="AJ43" i="8"/>
  <c r="AJ26" i="8"/>
  <c r="AJ30" i="8"/>
  <c r="AJ49" i="7"/>
  <c r="AJ29" i="7"/>
  <c r="AJ27" i="7"/>
  <c r="AJ17" i="7"/>
  <c r="AJ26" i="7"/>
  <c r="AJ43" i="7"/>
  <c r="AJ53" i="7"/>
  <c r="AJ33" i="7"/>
  <c r="AO33" i="7"/>
  <c r="AJ40" i="7"/>
  <c r="AJ41" i="7"/>
  <c r="AO41" i="7"/>
  <c r="AJ47" i="7"/>
  <c r="AJ38" i="6"/>
  <c r="AJ46" i="6"/>
  <c r="AJ40" i="6"/>
  <c r="AJ16" i="6"/>
  <c r="AJ19" i="6"/>
  <c r="AJ53" i="5"/>
  <c r="AJ47" i="5"/>
  <c r="AJ46" i="5"/>
  <c r="AJ42" i="5"/>
  <c r="AJ39" i="5"/>
  <c r="AJ21" i="5"/>
  <c r="AJ52" i="5"/>
  <c r="AJ37" i="5"/>
  <c r="AJ48" i="5"/>
  <c r="AJ36" i="5"/>
  <c r="AJ20" i="5"/>
  <c r="AJ41" i="5"/>
  <c r="AJ17" i="5"/>
  <c r="AJ53" i="3"/>
  <c r="AJ47" i="3"/>
  <c r="AJ37" i="3"/>
  <c r="AJ34" i="3"/>
  <c r="AO30" i="3"/>
  <c r="AJ30" i="3"/>
  <c r="AJ26" i="3"/>
  <c r="AJ24" i="3"/>
  <c r="AJ17" i="3"/>
  <c r="AJ18" i="14"/>
  <c r="AO17" i="14"/>
  <c r="AJ17" i="14"/>
  <c r="AJ41" i="14"/>
  <c r="AJ42" i="14"/>
  <c r="AJ53" i="14"/>
  <c r="AJ43" i="14"/>
  <c r="AJ36" i="14"/>
  <c r="AJ51" i="14"/>
  <c r="AJ25" i="14"/>
  <c r="AJ35" i="14"/>
  <c r="AJ33" i="14"/>
  <c r="AJ15" i="14"/>
  <c r="AO26" i="14"/>
  <c r="AJ26" i="14"/>
  <c r="AJ24" i="14"/>
  <c r="AJ52" i="13"/>
  <c r="AJ23" i="13"/>
  <c r="AJ36" i="13"/>
  <c r="AJ31" i="13"/>
  <c r="AJ24" i="13"/>
  <c r="AJ14" i="13"/>
  <c r="AJ51" i="13"/>
  <c r="AJ41" i="13"/>
  <c r="AJ15" i="13"/>
  <c r="AJ37" i="13"/>
  <c r="AJ41" i="12"/>
  <c r="AJ36" i="12"/>
  <c r="AJ24" i="12"/>
  <c r="AJ44" i="12"/>
  <c r="AJ52" i="12"/>
  <c r="AO35" i="12"/>
  <c r="AJ35" i="12"/>
  <c r="AO17" i="12"/>
  <c r="AJ17" i="12"/>
  <c r="AO26" i="12"/>
  <c r="AJ26" i="12"/>
  <c r="AJ19" i="12"/>
  <c r="AJ18" i="12"/>
  <c r="AJ36" i="11"/>
  <c r="AO26" i="11"/>
  <c r="AJ26" i="11"/>
  <c r="AJ19" i="11"/>
  <c r="AJ43" i="11"/>
  <c r="AO17" i="11"/>
  <c r="AJ17" i="11"/>
  <c r="AJ51" i="11"/>
  <c r="AJ15" i="11"/>
  <c r="AJ44" i="11"/>
  <c r="AJ37" i="11"/>
  <c r="AJ18" i="11"/>
  <c r="AO35" i="11"/>
  <c r="AJ35" i="11"/>
  <c r="AO36" i="10"/>
  <c r="AJ36" i="10"/>
  <c r="AJ41" i="10"/>
  <c r="AJ33" i="10"/>
  <c r="AO44" i="10"/>
  <c r="AJ44" i="10"/>
  <c r="AO27" i="10"/>
  <c r="AJ27" i="10"/>
  <c r="AJ51" i="10"/>
  <c r="AJ42" i="10"/>
  <c r="AJ24" i="10"/>
  <c r="AJ15" i="10"/>
  <c r="AJ20" i="9"/>
  <c r="AO20" i="9"/>
  <c r="AJ29" i="9"/>
  <c r="AO29" i="9"/>
  <c r="AO38" i="9"/>
  <c r="AJ38" i="9"/>
  <c r="AJ42" i="9"/>
  <c r="AJ47" i="9"/>
  <c r="AO47" i="9"/>
  <c r="AJ25" i="9"/>
  <c r="AJ16" i="9"/>
  <c r="AJ33" i="8"/>
  <c r="AJ35" i="8"/>
  <c r="AJ46" i="8"/>
  <c r="AJ17" i="8"/>
  <c r="AJ28" i="8"/>
  <c r="AJ51" i="8"/>
  <c r="AJ15" i="8"/>
  <c r="AJ19" i="8"/>
  <c r="AJ49" i="8"/>
  <c r="AJ31" i="8"/>
  <c r="AJ23" i="8"/>
  <c r="AJ40" i="8"/>
  <c r="AJ52" i="7"/>
  <c r="AJ20" i="7"/>
  <c r="AO20" i="7"/>
  <c r="AJ42" i="7"/>
  <c r="AJ23" i="7"/>
  <c r="AJ18" i="7"/>
  <c r="AJ51" i="7"/>
  <c r="AJ34" i="7"/>
  <c r="AJ25" i="7"/>
  <c r="AJ44" i="7"/>
  <c r="AJ31" i="7"/>
  <c r="AJ16" i="7"/>
  <c r="AJ36" i="7"/>
  <c r="AJ37" i="6"/>
  <c r="AJ49" i="6"/>
  <c r="AJ47" i="6"/>
  <c r="AJ39" i="6"/>
  <c r="AJ21" i="6"/>
  <c r="AJ24" i="5"/>
  <c r="AJ51" i="5"/>
  <c r="AJ34" i="5"/>
  <c r="AJ33" i="5"/>
  <c r="AJ42" i="3"/>
  <c r="AJ51" i="3"/>
  <c r="AJ41" i="3"/>
  <c r="AJ46" i="3"/>
  <c r="AJ28" i="3"/>
  <c r="AJ25" i="3"/>
  <c r="AJ15" i="3"/>
  <c r="AJ33" i="3"/>
  <c r="AJ52" i="3"/>
  <c r="AJ16" i="3"/>
  <c r="AI14" i="1"/>
  <c r="C12" i="1"/>
  <c r="AO23" i="1" l="1"/>
  <c r="AO24" i="1"/>
  <c r="AO42" i="1"/>
  <c r="AO25" i="1"/>
  <c r="AO44" i="1"/>
  <c r="AO49" i="1"/>
  <c r="AO43" i="1"/>
  <c r="AO46" i="1"/>
  <c r="AO29" i="1"/>
  <c r="AO27" i="1"/>
  <c r="AO36" i="1"/>
  <c r="AO15" i="1"/>
  <c r="AO33" i="1"/>
  <c r="AO37" i="1"/>
  <c r="AO35" i="1"/>
  <c r="AO38" i="1"/>
  <c r="AO51" i="1"/>
  <c r="AO48" i="1"/>
  <c r="AO28" i="1"/>
  <c r="AO21" i="1"/>
  <c r="AO39" i="1"/>
  <c r="AJ14" i="1"/>
  <c r="AM14" i="1"/>
  <c r="AO14" i="1" s="1"/>
  <c r="D12" i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O14" i="6"/>
</calcChain>
</file>

<file path=xl/sharedStrings.xml><?xml version="1.0" encoding="utf-8"?>
<sst xmlns="http://schemas.openxmlformats.org/spreadsheetml/2006/main" count="780" uniqueCount="64">
  <si>
    <t>Game Courts</t>
  </si>
  <si>
    <t xml:space="preserve">NAME: </t>
  </si>
  <si>
    <t xml:space="preserve">                      </t>
  </si>
  <si>
    <t xml:space="preserve">PHONE: </t>
  </si>
  <si>
    <t xml:space="preserve">MONTH: </t>
  </si>
  <si>
    <t>Irrigation</t>
  </si>
  <si>
    <t>Litter Removal</t>
  </si>
  <si>
    <t>Leaf Removal</t>
  </si>
  <si>
    <t>Ornamental W.C.</t>
  </si>
  <si>
    <t>Broadleaf W.C.</t>
  </si>
  <si>
    <t>Asphalt sealing</t>
  </si>
  <si>
    <t>Picnic areas</t>
  </si>
  <si>
    <t>Community Gardens</t>
  </si>
  <si>
    <t>Volleyball Courts</t>
  </si>
  <si>
    <t>Special Projects</t>
  </si>
  <si>
    <t>Tree trimming</t>
  </si>
  <si>
    <t>Snow Removal</t>
  </si>
  <si>
    <t>Park checks</t>
  </si>
  <si>
    <t>Office</t>
  </si>
  <si>
    <t>Training</t>
  </si>
  <si>
    <t xml:space="preserve">Comments: </t>
  </si>
  <si>
    <t xml:space="preserve">Supervisor's Signature: </t>
  </si>
  <si>
    <t>Paint/stain</t>
  </si>
  <si>
    <t>Woodchip</t>
  </si>
  <si>
    <t>Rd/parking lots</t>
  </si>
  <si>
    <t>Turf Maint.</t>
  </si>
  <si>
    <t>Open Space</t>
  </si>
  <si>
    <t>Walk/Trails</t>
  </si>
  <si>
    <t>Maint. Tasks</t>
  </si>
  <si>
    <t>Mowing</t>
  </si>
  <si>
    <t>Special Events</t>
  </si>
  <si>
    <t>Phone:</t>
  </si>
  <si>
    <t>Email:</t>
  </si>
  <si>
    <t>MUNICIPALITY</t>
  </si>
  <si>
    <t>DEPARTMENT</t>
  </si>
  <si>
    <t xml:space="preserve">SERVICE AREAS: </t>
  </si>
  <si>
    <t>Complaints</t>
  </si>
  <si>
    <t>Playgrounds</t>
  </si>
  <si>
    <t>Baseball Fields</t>
  </si>
  <si>
    <t>Change</t>
  </si>
  <si>
    <t>MY PARK'S Monthly Maintenance Progress Report</t>
  </si>
  <si>
    <t>Equipment Maintenance</t>
  </si>
  <si>
    <t>Assigned Tasks Outside Regular Duties</t>
  </si>
  <si>
    <r>
      <rPr>
        <b/>
        <sz val="11"/>
        <color theme="1"/>
        <rFont val="Arial"/>
        <family val="2"/>
      </rPr>
      <t>Instructions:</t>
    </r>
    <r>
      <rPr>
        <sz val="10"/>
        <color theme="1"/>
        <rFont val="Arial"/>
        <family val="2"/>
      </rPr>
      <t xml:space="preserve">  Enter time spent on each work process every day.  Please round up to the nearest .25 hours (15 minutes)</t>
    </r>
  </si>
  <si>
    <t>Monthly Labor Cost</t>
  </si>
  <si>
    <t>FY Labor Cost</t>
  </si>
  <si>
    <t>Labor Rate</t>
  </si>
  <si>
    <t>Basketball Courts</t>
  </si>
  <si>
    <t>Building Maintenance</t>
  </si>
  <si>
    <t>FY Total Hours</t>
  </si>
  <si>
    <t>Hours This Month</t>
  </si>
  <si>
    <t>Previous Hours</t>
  </si>
  <si>
    <t>Total Hours</t>
  </si>
  <si>
    <t>Budgeted</t>
  </si>
  <si>
    <t>% Budget</t>
  </si>
  <si>
    <t>Facilities / Infrastructure</t>
  </si>
  <si>
    <t>Landscaping / Grounds</t>
  </si>
  <si>
    <t>Administration</t>
  </si>
  <si>
    <t>Other Tasks</t>
  </si>
  <si>
    <t>Regular Tasks</t>
  </si>
  <si>
    <t>Restroom Cleaning</t>
  </si>
  <si>
    <t>Dog Park</t>
  </si>
  <si>
    <t>Pavillions</t>
  </si>
  <si>
    <t>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</si>
</sst>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_);\(0.00\)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7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1" applyFont="1" applyBorder="1" applyAlignment="1" applyProtection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2" fillId="0" borderId="5" xfId="0" applyFont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0" fontId="12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0" fontId="13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ad.willey@monroemi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brad.willey@monroemi.gov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brad.willey@monroemi.gov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brad.willey@monroemi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rad.willey@monroemi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brad.willey@monroemi.gov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brad.willey@monroemi.gov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brad.willey@monroemi.gov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brad.willey@monroemi.gov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brad.willey@monroemi.gov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brad.willey@monroemi.gov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brad.willey@monroemi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1"/>
  <sheetViews>
    <sheetView topLeftCell="A43" zoomScaleNormal="100" workbookViewId="0">
      <selection activeCell="B54" sqref="B54:AF54"/>
    </sheetView>
  </sheetViews>
  <sheetFormatPr defaultColWidth="9.109375" defaultRowHeight="13.8" x14ac:dyDescent="0.25"/>
  <cols>
    <col min="1" max="1" width="22" style="11" customWidth="1"/>
    <col min="2" max="32" width="6" style="11" customWidth="1"/>
    <col min="33" max="41" width="15.77734375" style="11" customWidth="1"/>
    <col min="42" max="16384" width="9.109375" style="11"/>
  </cols>
  <sheetData>
    <row r="1" spans="1:41" ht="23.25" customHeight="1" x14ac:dyDescent="0.25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3" spans="1:41" ht="18" customHeight="1" x14ac:dyDescent="0.3">
      <c r="A3" s="12"/>
      <c r="B3" s="13"/>
      <c r="C3" s="13" t="s">
        <v>33</v>
      </c>
      <c r="D3" s="13"/>
      <c r="E3" s="13"/>
      <c r="F3" s="13"/>
      <c r="G3" s="13"/>
      <c r="H3" s="13"/>
      <c r="R3" s="35" t="s">
        <v>1</v>
      </c>
      <c r="S3" s="35"/>
      <c r="T3" s="35"/>
      <c r="U3" s="14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41" ht="18" customHeight="1" x14ac:dyDescent="0.25">
      <c r="B4" s="16"/>
      <c r="C4" s="16" t="s">
        <v>34</v>
      </c>
      <c r="D4" s="16"/>
      <c r="E4" s="16"/>
      <c r="F4" s="16"/>
      <c r="G4" s="16"/>
      <c r="H4" s="16"/>
      <c r="R4" s="25" t="s">
        <v>35</v>
      </c>
      <c r="S4" s="16"/>
      <c r="T4" s="16"/>
      <c r="U4" s="16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41" ht="18" customHeight="1" x14ac:dyDescent="0.25">
      <c r="B5" s="16"/>
      <c r="C5" s="16" t="s">
        <v>31</v>
      </c>
      <c r="D5" s="16"/>
      <c r="E5" s="16"/>
      <c r="F5" s="16"/>
      <c r="G5" s="16"/>
      <c r="H5" s="16"/>
      <c r="N5" s="16" t="s">
        <v>2</v>
      </c>
      <c r="O5" s="16"/>
      <c r="P5" s="16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41" ht="18" customHeight="1" x14ac:dyDescent="0.25">
      <c r="B6" s="18"/>
      <c r="C6" s="18" t="s">
        <v>32</v>
      </c>
      <c r="D6" s="18"/>
      <c r="E6" s="18"/>
      <c r="F6" s="18"/>
      <c r="G6" s="18"/>
      <c r="H6" s="18"/>
      <c r="R6" s="26" t="s">
        <v>3</v>
      </c>
      <c r="T6" s="16"/>
      <c r="U6" s="14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41" ht="18" customHeight="1" x14ac:dyDescent="0.25">
      <c r="R7" s="26" t="s">
        <v>4</v>
      </c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10" spans="1:41" x14ac:dyDescent="0.25">
      <c r="A10" s="8" t="s">
        <v>43</v>
      </c>
    </row>
    <row r="11" spans="1:41" ht="15" customHeight="1" x14ac:dyDescent="0.25"/>
    <row r="12" spans="1:41" ht="27" thickBot="1" x14ac:dyDescent="0.3">
      <c r="A12" s="4" t="s">
        <v>28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50</v>
      </c>
      <c r="AH12" s="2" t="s">
        <v>51</v>
      </c>
      <c r="AI12" s="2" t="s">
        <v>49</v>
      </c>
      <c r="AJ12" s="2" t="s">
        <v>39</v>
      </c>
      <c r="AK12" s="2" t="s">
        <v>46</v>
      </c>
      <c r="AL12" s="2" t="s">
        <v>44</v>
      </c>
      <c r="AM12" s="2" t="s">
        <v>45</v>
      </c>
      <c r="AN12" s="2" t="s">
        <v>53</v>
      </c>
      <c r="AO12" s="2" t="s">
        <v>54</v>
      </c>
    </row>
    <row r="13" spans="1:41" ht="17.399999999999999" customHeight="1" thickTop="1" x14ac:dyDescent="0.25">
      <c r="A13" s="36" t="s">
        <v>59</v>
      </c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9"/>
      <c r="AH13" s="39"/>
      <c r="AI13" s="39"/>
      <c r="AJ13" s="39"/>
      <c r="AK13" s="39"/>
      <c r="AL13" s="39"/>
      <c r="AM13" s="39"/>
      <c r="AN13" s="39"/>
      <c r="AO13" s="39"/>
    </row>
    <row r="14" spans="1:41" ht="30" customHeight="1" x14ac:dyDescent="0.25">
      <c r="A14" s="6" t="s">
        <v>60</v>
      </c>
      <c r="B14" s="19">
        <v>1.25</v>
      </c>
      <c r="C14" s="20"/>
      <c r="D14" s="21"/>
      <c r="E14" s="20"/>
      <c r="F14" s="21"/>
      <c r="G14" s="20"/>
      <c r="H14" s="21"/>
      <c r="I14" s="20"/>
      <c r="J14" s="21"/>
      <c r="K14" s="20"/>
      <c r="L14" s="21"/>
      <c r="M14" s="20"/>
      <c r="N14" s="21"/>
      <c r="O14" s="20"/>
      <c r="P14" s="21"/>
      <c r="Q14" s="20"/>
      <c r="R14" s="21"/>
      <c r="S14" s="20"/>
      <c r="T14" s="21"/>
      <c r="U14" s="20"/>
      <c r="V14" s="21"/>
      <c r="W14" s="20"/>
      <c r="X14" s="21"/>
      <c r="Y14" s="20"/>
      <c r="Z14" s="21"/>
      <c r="AA14" s="20"/>
      <c r="AB14" s="21"/>
      <c r="AC14" s="20"/>
      <c r="AD14" s="21"/>
      <c r="AE14" s="20"/>
      <c r="AF14" s="21"/>
      <c r="AG14" s="27">
        <f>SUM(B14:AF14)</f>
        <v>1.25</v>
      </c>
      <c r="AH14" s="27">
        <v>0</v>
      </c>
      <c r="AI14" s="27">
        <f t="shared" ref="AI14:AI53" si="1">AG14+AH14</f>
        <v>1.25</v>
      </c>
      <c r="AJ14" s="28">
        <f>(AG14+AH14)/AI14</f>
        <v>1</v>
      </c>
      <c r="AK14" s="29">
        <v>7.25</v>
      </c>
      <c r="AL14" s="29">
        <f>AK14*AG14</f>
        <v>9.0625</v>
      </c>
      <c r="AM14" s="29">
        <f>AK14*AI14</f>
        <v>9.0625</v>
      </c>
      <c r="AN14" s="29">
        <f>AK14*200</f>
        <v>1450</v>
      </c>
      <c r="AO14" s="33">
        <f>AM14/AN14</f>
        <v>6.2500000000000003E-3</v>
      </c>
    </row>
    <row r="15" spans="1:41" ht="30" customHeight="1" x14ac:dyDescent="0.25">
      <c r="A15" s="6" t="s">
        <v>6</v>
      </c>
      <c r="B15" s="22"/>
      <c r="C15" s="23">
        <v>1</v>
      </c>
      <c r="D15" s="24"/>
      <c r="E15" s="23"/>
      <c r="F15" s="24"/>
      <c r="G15" s="23"/>
      <c r="H15" s="24"/>
      <c r="I15" s="23"/>
      <c r="J15" s="24"/>
      <c r="K15" s="23"/>
      <c r="L15" s="24"/>
      <c r="M15" s="23"/>
      <c r="N15" s="24"/>
      <c r="O15" s="23"/>
      <c r="P15" s="24"/>
      <c r="Q15" s="23"/>
      <c r="R15" s="24"/>
      <c r="S15" s="23"/>
      <c r="T15" s="24"/>
      <c r="U15" s="23"/>
      <c r="V15" s="24"/>
      <c r="W15" s="23"/>
      <c r="X15" s="24"/>
      <c r="Y15" s="23"/>
      <c r="Z15" s="24"/>
      <c r="AA15" s="23"/>
      <c r="AB15" s="24"/>
      <c r="AC15" s="23"/>
      <c r="AD15" s="24"/>
      <c r="AE15" s="23"/>
      <c r="AF15" s="24"/>
      <c r="AG15" s="27">
        <f t="shared" ref="AG15:AG21" si="2">SUM(B15:AF15)</f>
        <v>1</v>
      </c>
      <c r="AH15" s="27">
        <v>0</v>
      </c>
      <c r="AI15" s="27">
        <f t="shared" si="1"/>
        <v>1</v>
      </c>
      <c r="AJ15" s="28">
        <f t="shared" ref="AJ15:AJ21" si="3">(AG15+AH15)/AI15</f>
        <v>1</v>
      </c>
      <c r="AK15" s="29">
        <v>7.25</v>
      </c>
      <c r="AL15" s="29">
        <f t="shared" ref="AL15:AL21" si="4">AK15*AG15</f>
        <v>7.25</v>
      </c>
      <c r="AM15" s="29">
        <f t="shared" ref="AM15:AM21" si="5">AK15*AI15</f>
        <v>7.25</v>
      </c>
      <c r="AN15" s="29">
        <f>AK15*600</f>
        <v>4350</v>
      </c>
      <c r="AO15" s="33">
        <f t="shared" ref="AO15:AO51" si="6">AM15/AN15</f>
        <v>1.6666666666666668E-3</v>
      </c>
    </row>
    <row r="16" spans="1:41" ht="30" customHeight="1" x14ac:dyDescent="0.25">
      <c r="A16" s="5" t="s">
        <v>41</v>
      </c>
      <c r="B16" s="24"/>
      <c r="C16" s="23"/>
      <c r="D16" s="24">
        <v>1</v>
      </c>
      <c r="E16" s="23"/>
      <c r="F16" s="24"/>
      <c r="G16" s="23"/>
      <c r="H16" s="24"/>
      <c r="I16" s="23"/>
      <c r="J16" s="24"/>
      <c r="K16" s="23"/>
      <c r="L16" s="24"/>
      <c r="M16" s="23"/>
      <c r="N16" s="24"/>
      <c r="O16" s="23"/>
      <c r="P16" s="24"/>
      <c r="Q16" s="23"/>
      <c r="R16" s="24"/>
      <c r="S16" s="23"/>
      <c r="T16" s="24"/>
      <c r="U16" s="23"/>
      <c r="V16" s="24"/>
      <c r="W16" s="23"/>
      <c r="X16" s="24"/>
      <c r="Y16" s="23"/>
      <c r="Z16" s="24"/>
      <c r="AA16" s="23"/>
      <c r="AB16" s="24"/>
      <c r="AC16" s="23"/>
      <c r="AD16" s="24"/>
      <c r="AE16" s="23"/>
      <c r="AF16" s="24"/>
      <c r="AG16" s="27">
        <f t="shared" si="2"/>
        <v>1</v>
      </c>
      <c r="AH16" s="27">
        <v>0</v>
      </c>
      <c r="AI16" s="27">
        <f t="shared" si="1"/>
        <v>1</v>
      </c>
      <c r="AJ16" s="28">
        <f t="shared" si="3"/>
        <v>1</v>
      </c>
      <c r="AK16" s="29">
        <v>25</v>
      </c>
      <c r="AL16" s="29">
        <f t="shared" si="4"/>
        <v>25</v>
      </c>
      <c r="AM16" s="29">
        <f t="shared" si="5"/>
        <v>25</v>
      </c>
      <c r="AN16" s="29">
        <f t="shared" ref="AN16:AN17" si="7">AK16*200</f>
        <v>5000</v>
      </c>
      <c r="AO16" s="33">
        <f t="shared" ref="AO16:AO17" si="8">AM16/AN16</f>
        <v>5.0000000000000001E-3</v>
      </c>
    </row>
    <row r="17" spans="1:41" ht="30" customHeight="1" x14ac:dyDescent="0.25">
      <c r="A17" s="6" t="s">
        <v>22</v>
      </c>
      <c r="B17" s="24"/>
      <c r="C17" s="23"/>
      <c r="D17" s="24"/>
      <c r="E17" s="23">
        <v>1</v>
      </c>
      <c r="F17" s="24"/>
      <c r="G17" s="23"/>
      <c r="H17" s="24"/>
      <c r="I17" s="23"/>
      <c r="J17" s="24"/>
      <c r="K17" s="23"/>
      <c r="L17" s="24"/>
      <c r="M17" s="23"/>
      <c r="N17" s="24"/>
      <c r="O17" s="23"/>
      <c r="P17" s="24"/>
      <c r="Q17" s="23"/>
      <c r="R17" s="24"/>
      <c r="S17" s="23"/>
      <c r="T17" s="24"/>
      <c r="U17" s="23"/>
      <c r="V17" s="24"/>
      <c r="W17" s="23"/>
      <c r="X17" s="24"/>
      <c r="Y17" s="23"/>
      <c r="Z17" s="24"/>
      <c r="AA17" s="23"/>
      <c r="AB17" s="24"/>
      <c r="AC17" s="23"/>
      <c r="AD17" s="24"/>
      <c r="AE17" s="23"/>
      <c r="AF17" s="24"/>
      <c r="AG17" s="27">
        <f t="shared" si="2"/>
        <v>1</v>
      </c>
      <c r="AH17" s="27">
        <v>0</v>
      </c>
      <c r="AI17" s="27">
        <f t="shared" si="1"/>
        <v>1</v>
      </c>
      <c r="AJ17" s="28">
        <f t="shared" si="3"/>
        <v>1</v>
      </c>
      <c r="AK17" s="29">
        <v>12</v>
      </c>
      <c r="AL17" s="29">
        <f t="shared" si="4"/>
        <v>12</v>
      </c>
      <c r="AM17" s="29">
        <f t="shared" si="5"/>
        <v>12</v>
      </c>
      <c r="AN17" s="29">
        <f t="shared" si="7"/>
        <v>2400</v>
      </c>
      <c r="AO17" s="33">
        <f t="shared" si="8"/>
        <v>5.0000000000000001E-3</v>
      </c>
    </row>
    <row r="18" spans="1:41" ht="30" customHeight="1" x14ac:dyDescent="0.25">
      <c r="A18" s="6" t="s">
        <v>17</v>
      </c>
      <c r="B18" s="24"/>
      <c r="C18" s="23"/>
      <c r="D18" s="24"/>
      <c r="E18" s="23"/>
      <c r="F18" s="24">
        <v>1</v>
      </c>
      <c r="G18" s="23"/>
      <c r="H18" s="24"/>
      <c r="I18" s="23"/>
      <c r="J18" s="24"/>
      <c r="K18" s="23"/>
      <c r="L18" s="24"/>
      <c r="M18" s="23"/>
      <c r="N18" s="24"/>
      <c r="O18" s="23"/>
      <c r="P18" s="24"/>
      <c r="Q18" s="23"/>
      <c r="R18" s="24"/>
      <c r="S18" s="23"/>
      <c r="T18" s="24"/>
      <c r="U18" s="23"/>
      <c r="V18" s="24"/>
      <c r="W18" s="23"/>
      <c r="X18" s="24"/>
      <c r="Y18" s="23"/>
      <c r="Z18" s="24"/>
      <c r="AA18" s="23"/>
      <c r="AB18" s="24"/>
      <c r="AC18" s="23"/>
      <c r="AD18" s="24"/>
      <c r="AE18" s="23"/>
      <c r="AF18" s="24"/>
      <c r="AG18" s="27">
        <f t="shared" si="2"/>
        <v>1</v>
      </c>
      <c r="AH18" s="27">
        <v>0</v>
      </c>
      <c r="AI18" s="27">
        <f t="shared" si="1"/>
        <v>1</v>
      </c>
      <c r="AJ18" s="28">
        <f t="shared" si="3"/>
        <v>1</v>
      </c>
      <c r="AK18" s="29">
        <v>7.25</v>
      </c>
      <c r="AL18" s="29">
        <f t="shared" si="4"/>
        <v>7.25</v>
      </c>
      <c r="AM18" s="29">
        <f t="shared" si="5"/>
        <v>7.25</v>
      </c>
      <c r="AN18" s="29">
        <f t="shared" ref="AN18:AN20" si="9">AK18*200</f>
        <v>1450</v>
      </c>
      <c r="AO18" s="33">
        <f t="shared" ref="AO18:AO20" si="10">AM18/AN18</f>
        <v>5.0000000000000001E-3</v>
      </c>
    </row>
    <row r="19" spans="1:41" ht="30" customHeight="1" x14ac:dyDescent="0.25">
      <c r="A19" s="6" t="s">
        <v>10</v>
      </c>
      <c r="B19" s="24"/>
      <c r="C19" s="23"/>
      <c r="D19" s="24"/>
      <c r="E19" s="23"/>
      <c r="F19" s="24"/>
      <c r="G19" s="23">
        <v>1</v>
      </c>
      <c r="H19" s="24"/>
      <c r="I19" s="23"/>
      <c r="J19" s="24"/>
      <c r="K19" s="23"/>
      <c r="L19" s="24"/>
      <c r="M19" s="23"/>
      <c r="N19" s="24"/>
      <c r="O19" s="23"/>
      <c r="P19" s="24"/>
      <c r="Q19" s="23"/>
      <c r="R19" s="24"/>
      <c r="S19" s="23"/>
      <c r="T19" s="24"/>
      <c r="U19" s="23"/>
      <c r="V19" s="24"/>
      <c r="W19" s="23"/>
      <c r="X19" s="24"/>
      <c r="Y19" s="23"/>
      <c r="Z19" s="24"/>
      <c r="AA19" s="23"/>
      <c r="AB19" s="24"/>
      <c r="AC19" s="23"/>
      <c r="AD19" s="24"/>
      <c r="AE19" s="23"/>
      <c r="AF19" s="24"/>
      <c r="AG19" s="27">
        <f t="shared" si="2"/>
        <v>1</v>
      </c>
      <c r="AH19" s="27">
        <v>0</v>
      </c>
      <c r="AI19" s="27">
        <f t="shared" si="1"/>
        <v>1</v>
      </c>
      <c r="AJ19" s="28">
        <f t="shared" si="3"/>
        <v>1</v>
      </c>
      <c r="AK19" s="29">
        <v>7.25</v>
      </c>
      <c r="AL19" s="29">
        <f t="shared" si="4"/>
        <v>7.25</v>
      </c>
      <c r="AM19" s="29">
        <f t="shared" si="5"/>
        <v>7.25</v>
      </c>
      <c r="AN19" s="29">
        <f t="shared" si="9"/>
        <v>1450</v>
      </c>
      <c r="AO19" s="33">
        <f t="shared" si="10"/>
        <v>5.0000000000000001E-3</v>
      </c>
    </row>
    <row r="20" spans="1:41" ht="30" customHeight="1" x14ac:dyDescent="0.25">
      <c r="A20" s="6" t="s">
        <v>23</v>
      </c>
      <c r="B20" s="24"/>
      <c r="C20" s="23"/>
      <c r="D20" s="24"/>
      <c r="E20" s="23"/>
      <c r="F20" s="24"/>
      <c r="G20" s="23"/>
      <c r="H20" s="24">
        <v>1</v>
      </c>
      <c r="I20" s="23"/>
      <c r="J20" s="24"/>
      <c r="K20" s="23"/>
      <c r="L20" s="24"/>
      <c r="M20" s="23"/>
      <c r="N20" s="24"/>
      <c r="O20" s="23"/>
      <c r="P20" s="24"/>
      <c r="Q20" s="23"/>
      <c r="R20" s="24"/>
      <c r="S20" s="23"/>
      <c r="T20" s="24"/>
      <c r="U20" s="23"/>
      <c r="V20" s="24"/>
      <c r="W20" s="23"/>
      <c r="X20" s="24"/>
      <c r="Y20" s="23"/>
      <c r="Z20" s="24"/>
      <c r="AA20" s="23"/>
      <c r="AB20" s="24"/>
      <c r="AC20" s="23"/>
      <c r="AD20" s="24"/>
      <c r="AE20" s="23"/>
      <c r="AF20" s="24"/>
      <c r="AG20" s="27">
        <f t="shared" si="2"/>
        <v>1</v>
      </c>
      <c r="AH20" s="27">
        <v>0</v>
      </c>
      <c r="AI20" s="27">
        <f t="shared" si="1"/>
        <v>1</v>
      </c>
      <c r="AJ20" s="28">
        <f t="shared" si="3"/>
        <v>1</v>
      </c>
      <c r="AK20" s="29">
        <v>7.25</v>
      </c>
      <c r="AL20" s="29">
        <f t="shared" si="4"/>
        <v>7.25</v>
      </c>
      <c r="AM20" s="29">
        <f t="shared" si="5"/>
        <v>7.25</v>
      </c>
      <c r="AN20" s="29">
        <f t="shared" si="9"/>
        <v>1450</v>
      </c>
      <c r="AO20" s="33">
        <f t="shared" si="10"/>
        <v>5.0000000000000001E-3</v>
      </c>
    </row>
    <row r="21" spans="1:41" ht="30" customHeight="1" x14ac:dyDescent="0.25">
      <c r="A21" s="5" t="s">
        <v>14</v>
      </c>
      <c r="B21" s="22"/>
      <c r="C21" s="23"/>
      <c r="D21" s="24"/>
      <c r="E21" s="23"/>
      <c r="F21" s="24"/>
      <c r="G21" s="23"/>
      <c r="H21" s="24"/>
      <c r="I21" s="23">
        <v>1</v>
      </c>
      <c r="J21" s="24"/>
      <c r="K21" s="23"/>
      <c r="L21" s="24"/>
      <c r="M21" s="23"/>
      <c r="N21" s="24"/>
      <c r="O21" s="23"/>
      <c r="P21" s="24"/>
      <c r="Q21" s="23"/>
      <c r="R21" s="24"/>
      <c r="S21" s="23"/>
      <c r="T21" s="24"/>
      <c r="U21" s="23"/>
      <c r="V21" s="24"/>
      <c r="W21" s="23"/>
      <c r="X21" s="24"/>
      <c r="Y21" s="23"/>
      <c r="Z21" s="24"/>
      <c r="AA21" s="23"/>
      <c r="AB21" s="24"/>
      <c r="AC21" s="23"/>
      <c r="AD21" s="24"/>
      <c r="AE21" s="23"/>
      <c r="AF21" s="24"/>
      <c r="AG21" s="27">
        <f t="shared" si="2"/>
        <v>1</v>
      </c>
      <c r="AH21" s="27">
        <v>0</v>
      </c>
      <c r="AI21" s="27">
        <f t="shared" si="1"/>
        <v>1</v>
      </c>
      <c r="AJ21" s="28">
        <f t="shared" si="3"/>
        <v>1</v>
      </c>
      <c r="AK21" s="29">
        <v>7.25</v>
      </c>
      <c r="AL21" s="29">
        <f t="shared" si="4"/>
        <v>7.25</v>
      </c>
      <c r="AM21" s="29">
        <f t="shared" si="5"/>
        <v>7.25</v>
      </c>
      <c r="AN21" s="29">
        <f>AK21*300</f>
        <v>2175</v>
      </c>
      <c r="AO21" s="33">
        <f t="shared" si="6"/>
        <v>3.3333333333333335E-3</v>
      </c>
    </row>
    <row r="22" spans="1:41" ht="17.399999999999999" customHeight="1" x14ac:dyDescent="0.25">
      <c r="A22" s="36" t="s">
        <v>56</v>
      </c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9"/>
      <c r="AH22" s="39"/>
      <c r="AI22" s="39"/>
      <c r="AJ22" s="39"/>
      <c r="AK22" s="39"/>
      <c r="AL22" s="39"/>
      <c r="AM22" s="39"/>
      <c r="AN22" s="39"/>
      <c r="AO22" s="39"/>
    </row>
    <row r="23" spans="1:41" ht="30" customHeight="1" x14ac:dyDescent="0.25">
      <c r="A23" s="6" t="s">
        <v>26</v>
      </c>
      <c r="B23" s="22"/>
      <c r="C23" s="23"/>
      <c r="D23" s="24"/>
      <c r="E23" s="23"/>
      <c r="F23" s="24"/>
      <c r="G23" s="23"/>
      <c r="H23" s="24"/>
      <c r="I23" s="23"/>
      <c r="J23" s="24">
        <v>1</v>
      </c>
      <c r="K23" s="23"/>
      <c r="L23" s="24"/>
      <c r="M23" s="23"/>
      <c r="N23" s="24"/>
      <c r="O23" s="23"/>
      <c r="P23" s="24"/>
      <c r="Q23" s="23"/>
      <c r="R23" s="24"/>
      <c r="S23" s="23"/>
      <c r="T23" s="24"/>
      <c r="U23" s="23"/>
      <c r="V23" s="24"/>
      <c r="W23" s="23"/>
      <c r="X23" s="24"/>
      <c r="Y23" s="23"/>
      <c r="Z23" s="24"/>
      <c r="AA23" s="23"/>
      <c r="AB23" s="24"/>
      <c r="AC23" s="23"/>
      <c r="AD23" s="24"/>
      <c r="AE23" s="23"/>
      <c r="AF23" s="24"/>
      <c r="AG23" s="27">
        <f t="shared" ref="AG23:AG31" si="11">SUM(B23:AF23)</f>
        <v>1</v>
      </c>
      <c r="AH23" s="27">
        <v>0</v>
      </c>
      <c r="AI23" s="27">
        <f t="shared" si="1"/>
        <v>1</v>
      </c>
      <c r="AJ23" s="28">
        <f t="shared" ref="AJ23:AJ31" si="12">(AG23+AH23)/AI23</f>
        <v>1</v>
      </c>
      <c r="AK23" s="29">
        <v>7.25</v>
      </c>
      <c r="AL23" s="29">
        <f t="shared" ref="AL23:AL31" si="13">AK23*AG23</f>
        <v>7.25</v>
      </c>
      <c r="AM23" s="29">
        <f t="shared" ref="AM23:AM31" si="14">AK23*AI23</f>
        <v>7.25</v>
      </c>
      <c r="AN23" s="29">
        <f t="shared" ref="AN23:AN51" si="15">AK23*200</f>
        <v>1450</v>
      </c>
      <c r="AO23" s="33">
        <f t="shared" si="6"/>
        <v>5.0000000000000001E-3</v>
      </c>
    </row>
    <row r="24" spans="1:41" ht="30" customHeight="1" x14ac:dyDescent="0.25">
      <c r="A24" s="7" t="s">
        <v>29</v>
      </c>
      <c r="B24" s="24"/>
      <c r="C24" s="23"/>
      <c r="D24" s="24"/>
      <c r="E24" s="23"/>
      <c r="F24" s="24"/>
      <c r="G24" s="23"/>
      <c r="H24" s="24"/>
      <c r="I24" s="23"/>
      <c r="J24" s="24"/>
      <c r="K24" s="23">
        <v>1</v>
      </c>
      <c r="L24" s="24"/>
      <c r="M24" s="23"/>
      <c r="N24" s="24"/>
      <c r="O24" s="23"/>
      <c r="P24" s="24"/>
      <c r="Q24" s="23"/>
      <c r="R24" s="24"/>
      <c r="S24" s="23"/>
      <c r="T24" s="24"/>
      <c r="U24" s="23"/>
      <c r="V24" s="24"/>
      <c r="W24" s="23"/>
      <c r="X24" s="24"/>
      <c r="Y24" s="23"/>
      <c r="Z24" s="24"/>
      <c r="AA24" s="23"/>
      <c r="AB24" s="24"/>
      <c r="AC24" s="23"/>
      <c r="AD24" s="24"/>
      <c r="AE24" s="23"/>
      <c r="AF24" s="24"/>
      <c r="AG24" s="27">
        <f t="shared" si="11"/>
        <v>1</v>
      </c>
      <c r="AH24" s="27">
        <v>0</v>
      </c>
      <c r="AI24" s="27">
        <f t="shared" si="1"/>
        <v>1</v>
      </c>
      <c r="AJ24" s="28">
        <f t="shared" si="12"/>
        <v>1</v>
      </c>
      <c r="AK24" s="29">
        <v>10</v>
      </c>
      <c r="AL24" s="29">
        <f t="shared" si="13"/>
        <v>10</v>
      </c>
      <c r="AM24" s="29">
        <f t="shared" si="14"/>
        <v>10</v>
      </c>
      <c r="AN24" s="29">
        <f t="shared" si="15"/>
        <v>2000</v>
      </c>
      <c r="AO24" s="33">
        <f t="shared" si="6"/>
        <v>5.0000000000000001E-3</v>
      </c>
    </row>
    <row r="25" spans="1:41" ht="30" customHeight="1" x14ac:dyDescent="0.25">
      <c r="A25" s="6" t="s">
        <v>5</v>
      </c>
      <c r="B25" s="24"/>
      <c r="C25" s="23"/>
      <c r="D25" s="24"/>
      <c r="E25" s="23"/>
      <c r="F25" s="24"/>
      <c r="G25" s="23"/>
      <c r="H25" s="24"/>
      <c r="I25" s="23"/>
      <c r="J25" s="24"/>
      <c r="K25" s="23"/>
      <c r="L25" s="24">
        <v>1</v>
      </c>
      <c r="M25" s="23"/>
      <c r="N25" s="24"/>
      <c r="O25" s="23"/>
      <c r="P25" s="24"/>
      <c r="Q25" s="23"/>
      <c r="R25" s="24"/>
      <c r="S25" s="23"/>
      <c r="T25" s="24"/>
      <c r="U25" s="23"/>
      <c r="V25" s="24"/>
      <c r="W25" s="23"/>
      <c r="X25" s="24"/>
      <c r="Y25" s="23"/>
      <c r="Z25" s="24"/>
      <c r="AA25" s="23"/>
      <c r="AB25" s="24"/>
      <c r="AC25" s="23"/>
      <c r="AD25" s="24"/>
      <c r="AE25" s="23"/>
      <c r="AF25" s="24"/>
      <c r="AG25" s="27">
        <f t="shared" si="11"/>
        <v>1</v>
      </c>
      <c r="AH25" s="27">
        <v>0</v>
      </c>
      <c r="AI25" s="27">
        <f t="shared" si="1"/>
        <v>1</v>
      </c>
      <c r="AJ25" s="28">
        <f t="shared" si="12"/>
        <v>1</v>
      </c>
      <c r="AK25" s="29">
        <v>20</v>
      </c>
      <c r="AL25" s="29">
        <f t="shared" si="13"/>
        <v>20</v>
      </c>
      <c r="AM25" s="29">
        <f t="shared" si="14"/>
        <v>20</v>
      </c>
      <c r="AN25" s="29">
        <f t="shared" si="15"/>
        <v>4000</v>
      </c>
      <c r="AO25" s="33">
        <f t="shared" si="6"/>
        <v>5.0000000000000001E-3</v>
      </c>
    </row>
    <row r="26" spans="1:41" ht="30" customHeight="1" x14ac:dyDescent="0.25">
      <c r="A26" s="6" t="s">
        <v>25</v>
      </c>
      <c r="B26" s="22"/>
      <c r="C26" s="23"/>
      <c r="D26" s="24"/>
      <c r="E26" s="23"/>
      <c r="F26" s="24"/>
      <c r="G26" s="23"/>
      <c r="H26" s="24"/>
      <c r="I26" s="23"/>
      <c r="J26" s="24"/>
      <c r="K26" s="23"/>
      <c r="L26" s="24"/>
      <c r="M26" s="23">
        <v>1</v>
      </c>
      <c r="N26" s="24"/>
      <c r="O26" s="23"/>
      <c r="P26" s="24"/>
      <c r="Q26" s="23"/>
      <c r="R26" s="24"/>
      <c r="S26" s="23"/>
      <c r="T26" s="24"/>
      <c r="U26" s="23"/>
      <c r="V26" s="24"/>
      <c r="W26" s="23"/>
      <c r="X26" s="24"/>
      <c r="Y26" s="23"/>
      <c r="Z26" s="24"/>
      <c r="AA26" s="23"/>
      <c r="AB26" s="24"/>
      <c r="AC26" s="23"/>
      <c r="AD26" s="24"/>
      <c r="AE26" s="23"/>
      <c r="AF26" s="24"/>
      <c r="AG26" s="27">
        <f t="shared" si="11"/>
        <v>1</v>
      </c>
      <c r="AH26" s="27">
        <v>0</v>
      </c>
      <c r="AI26" s="27">
        <f t="shared" si="1"/>
        <v>1</v>
      </c>
      <c r="AJ26" s="28">
        <f t="shared" si="12"/>
        <v>1</v>
      </c>
      <c r="AK26" s="29">
        <v>15</v>
      </c>
      <c r="AL26" s="29">
        <f t="shared" si="13"/>
        <v>15</v>
      </c>
      <c r="AM26" s="29">
        <f t="shared" si="14"/>
        <v>15</v>
      </c>
      <c r="AN26" s="29">
        <f>AK26*1200</f>
        <v>18000</v>
      </c>
      <c r="AO26" s="33">
        <f t="shared" ref="AO26" si="16">AM26/AN26</f>
        <v>8.3333333333333339E-4</v>
      </c>
    </row>
    <row r="27" spans="1:41" ht="30" customHeight="1" x14ac:dyDescent="0.25">
      <c r="A27" s="6" t="s">
        <v>7</v>
      </c>
      <c r="B27" s="24"/>
      <c r="C27" s="23"/>
      <c r="D27" s="24"/>
      <c r="E27" s="23"/>
      <c r="F27" s="24"/>
      <c r="G27" s="23"/>
      <c r="H27" s="24"/>
      <c r="I27" s="23"/>
      <c r="J27" s="24"/>
      <c r="K27" s="23"/>
      <c r="L27" s="24"/>
      <c r="M27" s="23"/>
      <c r="N27" s="24">
        <v>1</v>
      </c>
      <c r="O27" s="23"/>
      <c r="P27" s="24"/>
      <c r="Q27" s="23"/>
      <c r="R27" s="24"/>
      <c r="S27" s="23"/>
      <c r="T27" s="24"/>
      <c r="U27" s="23"/>
      <c r="V27" s="24"/>
      <c r="W27" s="23"/>
      <c r="X27" s="24"/>
      <c r="Y27" s="23"/>
      <c r="Z27" s="24"/>
      <c r="AA27" s="23"/>
      <c r="AB27" s="24"/>
      <c r="AC27" s="23"/>
      <c r="AD27" s="24"/>
      <c r="AE27" s="23"/>
      <c r="AF27" s="24"/>
      <c r="AG27" s="27">
        <f t="shared" si="11"/>
        <v>1</v>
      </c>
      <c r="AH27" s="27">
        <v>0</v>
      </c>
      <c r="AI27" s="27">
        <f t="shared" si="1"/>
        <v>1</v>
      </c>
      <c r="AJ27" s="28">
        <f t="shared" si="12"/>
        <v>1</v>
      </c>
      <c r="AK27" s="29">
        <v>7.25</v>
      </c>
      <c r="AL27" s="29">
        <f t="shared" si="13"/>
        <v>7.25</v>
      </c>
      <c r="AM27" s="29">
        <f t="shared" si="14"/>
        <v>7.25</v>
      </c>
      <c r="AN27" s="29">
        <f t="shared" si="15"/>
        <v>1450</v>
      </c>
      <c r="AO27" s="33">
        <f t="shared" si="6"/>
        <v>5.0000000000000001E-3</v>
      </c>
    </row>
    <row r="28" spans="1:41" ht="30" customHeight="1" x14ac:dyDescent="0.25">
      <c r="A28" s="6" t="s">
        <v>8</v>
      </c>
      <c r="B28" s="24"/>
      <c r="C28" s="23"/>
      <c r="D28" s="24"/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>
        <v>1</v>
      </c>
      <c r="P28" s="24"/>
      <c r="Q28" s="23"/>
      <c r="R28" s="24"/>
      <c r="S28" s="23"/>
      <c r="T28" s="24"/>
      <c r="U28" s="23"/>
      <c r="V28" s="24"/>
      <c r="W28" s="23"/>
      <c r="X28" s="24"/>
      <c r="Y28" s="23"/>
      <c r="Z28" s="24"/>
      <c r="AA28" s="23"/>
      <c r="AB28" s="24"/>
      <c r="AC28" s="23"/>
      <c r="AD28" s="24"/>
      <c r="AE28" s="23"/>
      <c r="AF28" s="24"/>
      <c r="AG28" s="27">
        <f t="shared" si="11"/>
        <v>1</v>
      </c>
      <c r="AH28" s="27">
        <v>0</v>
      </c>
      <c r="AI28" s="27">
        <f t="shared" si="1"/>
        <v>1</v>
      </c>
      <c r="AJ28" s="28">
        <f t="shared" si="12"/>
        <v>1</v>
      </c>
      <c r="AK28" s="29">
        <v>30</v>
      </c>
      <c r="AL28" s="29">
        <f t="shared" si="13"/>
        <v>30</v>
      </c>
      <c r="AM28" s="29">
        <f t="shared" si="14"/>
        <v>30</v>
      </c>
      <c r="AN28" s="29">
        <f t="shared" si="15"/>
        <v>6000</v>
      </c>
      <c r="AO28" s="33">
        <f t="shared" si="6"/>
        <v>5.0000000000000001E-3</v>
      </c>
    </row>
    <row r="29" spans="1:41" ht="30" customHeight="1" x14ac:dyDescent="0.25">
      <c r="A29" s="6" t="s">
        <v>9</v>
      </c>
      <c r="B29" s="24"/>
      <c r="C29" s="23"/>
      <c r="D29" s="24"/>
      <c r="E29" s="23"/>
      <c r="F29" s="24"/>
      <c r="G29" s="23"/>
      <c r="H29" s="24"/>
      <c r="I29" s="23"/>
      <c r="J29" s="24"/>
      <c r="K29" s="23"/>
      <c r="L29" s="24"/>
      <c r="M29" s="23"/>
      <c r="N29" s="24"/>
      <c r="O29" s="23"/>
      <c r="P29" s="24">
        <v>1</v>
      </c>
      <c r="Q29" s="23"/>
      <c r="R29" s="24"/>
      <c r="S29" s="23"/>
      <c r="T29" s="24"/>
      <c r="U29" s="23"/>
      <c r="V29" s="24"/>
      <c r="W29" s="23"/>
      <c r="X29" s="24"/>
      <c r="Y29" s="23"/>
      <c r="Z29" s="24"/>
      <c r="AA29" s="23"/>
      <c r="AB29" s="24"/>
      <c r="AC29" s="23"/>
      <c r="AD29" s="24"/>
      <c r="AE29" s="23"/>
      <c r="AF29" s="24"/>
      <c r="AG29" s="27">
        <f t="shared" si="11"/>
        <v>1</v>
      </c>
      <c r="AH29" s="27">
        <v>0</v>
      </c>
      <c r="AI29" s="27">
        <f t="shared" si="1"/>
        <v>1</v>
      </c>
      <c r="AJ29" s="28">
        <f t="shared" si="12"/>
        <v>1</v>
      </c>
      <c r="AK29" s="29">
        <v>30</v>
      </c>
      <c r="AL29" s="29">
        <f t="shared" si="13"/>
        <v>30</v>
      </c>
      <c r="AM29" s="29">
        <f t="shared" si="14"/>
        <v>30</v>
      </c>
      <c r="AN29" s="29">
        <f t="shared" si="15"/>
        <v>6000</v>
      </c>
      <c r="AO29" s="33">
        <f t="shared" si="6"/>
        <v>5.0000000000000001E-3</v>
      </c>
    </row>
    <row r="30" spans="1:41" ht="30" customHeight="1" x14ac:dyDescent="0.25">
      <c r="A30" s="6" t="s">
        <v>16</v>
      </c>
      <c r="B30" s="24"/>
      <c r="C30" s="23"/>
      <c r="D30" s="24"/>
      <c r="E30" s="23"/>
      <c r="F30" s="24"/>
      <c r="G30" s="23"/>
      <c r="H30" s="24"/>
      <c r="I30" s="23"/>
      <c r="J30" s="24"/>
      <c r="K30" s="23"/>
      <c r="L30" s="24"/>
      <c r="M30" s="23"/>
      <c r="N30" s="24"/>
      <c r="O30" s="23"/>
      <c r="P30" s="24"/>
      <c r="Q30" s="23">
        <v>1</v>
      </c>
      <c r="R30" s="24"/>
      <c r="S30" s="23"/>
      <c r="T30" s="24"/>
      <c r="U30" s="23"/>
      <c r="V30" s="24"/>
      <c r="W30" s="23"/>
      <c r="X30" s="24"/>
      <c r="Y30" s="23"/>
      <c r="Z30" s="24"/>
      <c r="AA30" s="23"/>
      <c r="AB30" s="24"/>
      <c r="AC30" s="23"/>
      <c r="AD30" s="24"/>
      <c r="AE30" s="23"/>
      <c r="AF30" s="24"/>
      <c r="AG30" s="27">
        <f t="shared" si="11"/>
        <v>1</v>
      </c>
      <c r="AH30" s="27">
        <v>0</v>
      </c>
      <c r="AI30" s="27">
        <f t="shared" si="1"/>
        <v>1</v>
      </c>
      <c r="AJ30" s="28">
        <f t="shared" si="12"/>
        <v>1</v>
      </c>
      <c r="AK30" s="29">
        <v>7.25</v>
      </c>
      <c r="AL30" s="29">
        <f t="shared" si="13"/>
        <v>7.25</v>
      </c>
      <c r="AM30" s="29">
        <f t="shared" si="14"/>
        <v>7.25</v>
      </c>
      <c r="AN30" s="29">
        <f t="shared" ref="AN30" si="17">AK30*200</f>
        <v>1450</v>
      </c>
      <c r="AO30" s="33">
        <f t="shared" ref="AO30" si="18">AM30/AN30</f>
        <v>5.0000000000000001E-3</v>
      </c>
    </row>
    <row r="31" spans="1:41" ht="30" customHeight="1" x14ac:dyDescent="0.25">
      <c r="A31" s="6" t="s">
        <v>15</v>
      </c>
      <c r="B31" s="24"/>
      <c r="C31" s="23"/>
      <c r="D31" s="24"/>
      <c r="E31" s="23"/>
      <c r="F31" s="24"/>
      <c r="G31" s="23"/>
      <c r="H31" s="24"/>
      <c r="I31" s="23"/>
      <c r="J31" s="24"/>
      <c r="K31" s="23"/>
      <c r="L31" s="24"/>
      <c r="M31" s="23"/>
      <c r="N31" s="24"/>
      <c r="O31" s="23"/>
      <c r="P31" s="24"/>
      <c r="Q31" s="23"/>
      <c r="R31" s="24">
        <v>1</v>
      </c>
      <c r="S31" s="23"/>
      <c r="T31" s="24"/>
      <c r="U31" s="23"/>
      <c r="V31" s="24"/>
      <c r="W31" s="23"/>
      <c r="X31" s="24"/>
      <c r="Y31" s="23"/>
      <c r="Z31" s="24"/>
      <c r="AA31" s="23"/>
      <c r="AB31" s="24"/>
      <c r="AC31" s="23"/>
      <c r="AD31" s="24"/>
      <c r="AE31" s="23"/>
      <c r="AF31" s="24"/>
      <c r="AG31" s="27">
        <f t="shared" si="11"/>
        <v>1</v>
      </c>
      <c r="AH31" s="27">
        <v>0</v>
      </c>
      <c r="AI31" s="27">
        <f t="shared" si="1"/>
        <v>1</v>
      </c>
      <c r="AJ31" s="28">
        <f t="shared" si="12"/>
        <v>1</v>
      </c>
      <c r="AK31" s="29">
        <v>15</v>
      </c>
      <c r="AL31" s="29">
        <f t="shared" si="13"/>
        <v>15</v>
      </c>
      <c r="AM31" s="29">
        <f t="shared" si="14"/>
        <v>15</v>
      </c>
      <c r="AN31" s="29">
        <f t="shared" ref="AN31" si="19">AK31*200</f>
        <v>3000</v>
      </c>
      <c r="AO31" s="33">
        <f t="shared" ref="AO31" si="20">AM31/AN31</f>
        <v>5.0000000000000001E-3</v>
      </c>
    </row>
    <row r="32" spans="1:41" ht="17.399999999999999" customHeight="1" x14ac:dyDescent="0.25">
      <c r="A32" s="36" t="s">
        <v>55</v>
      </c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9"/>
      <c r="AH32" s="39"/>
      <c r="AI32" s="39"/>
      <c r="AJ32" s="39"/>
      <c r="AK32" s="39"/>
      <c r="AL32" s="39"/>
      <c r="AM32" s="39"/>
      <c r="AN32" s="39"/>
      <c r="AO32" s="39"/>
    </row>
    <row r="33" spans="1:41" ht="30" customHeight="1" x14ac:dyDescent="0.25">
      <c r="A33" s="5" t="s">
        <v>48</v>
      </c>
      <c r="B33" s="24"/>
      <c r="C33" s="23"/>
      <c r="D33" s="24"/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Q33" s="23"/>
      <c r="R33" s="24"/>
      <c r="S33" s="23">
        <v>1</v>
      </c>
      <c r="T33" s="24"/>
      <c r="U33" s="23"/>
      <c r="V33" s="24"/>
      <c r="W33" s="23"/>
      <c r="X33" s="24"/>
      <c r="Y33" s="23"/>
      <c r="Z33" s="24"/>
      <c r="AA33" s="23"/>
      <c r="AB33" s="24"/>
      <c r="AC33" s="23"/>
      <c r="AD33" s="24"/>
      <c r="AE33" s="23"/>
      <c r="AF33" s="24"/>
      <c r="AG33" s="27">
        <f t="shared" ref="AG33:AG44" si="21">SUM(B33:AF33)</f>
        <v>1</v>
      </c>
      <c r="AH33" s="27">
        <v>0</v>
      </c>
      <c r="AI33" s="27">
        <f t="shared" si="1"/>
        <v>1</v>
      </c>
      <c r="AJ33" s="28">
        <f t="shared" ref="AJ33:AJ44" si="22">(AG33+AH33)/AI33</f>
        <v>1</v>
      </c>
      <c r="AK33" s="29">
        <v>7.25</v>
      </c>
      <c r="AL33" s="29">
        <f t="shared" ref="AL33:AL44" si="23">AK33*AG33</f>
        <v>7.25</v>
      </c>
      <c r="AM33" s="29">
        <f t="shared" ref="AM33:AM44" si="24">AK33*AI33</f>
        <v>7.25</v>
      </c>
      <c r="AN33" s="29">
        <f t="shared" si="15"/>
        <v>1450</v>
      </c>
      <c r="AO33" s="33">
        <f t="shared" si="6"/>
        <v>5.0000000000000001E-3</v>
      </c>
    </row>
    <row r="34" spans="1:41" ht="30" customHeight="1" x14ac:dyDescent="0.25">
      <c r="A34" s="5" t="s">
        <v>37</v>
      </c>
      <c r="B34" s="24"/>
      <c r="C34" s="23"/>
      <c r="D34" s="24"/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3"/>
      <c r="R34" s="24"/>
      <c r="S34" s="23"/>
      <c r="T34" s="24">
        <v>1</v>
      </c>
      <c r="U34" s="23"/>
      <c r="V34" s="24"/>
      <c r="W34" s="23"/>
      <c r="X34" s="24"/>
      <c r="Y34" s="23"/>
      <c r="Z34" s="24"/>
      <c r="AA34" s="23"/>
      <c r="AB34" s="24"/>
      <c r="AC34" s="23"/>
      <c r="AD34" s="24"/>
      <c r="AE34" s="23"/>
      <c r="AF34" s="24"/>
      <c r="AG34" s="27">
        <f t="shared" si="21"/>
        <v>1</v>
      </c>
      <c r="AH34" s="27">
        <v>0</v>
      </c>
      <c r="AI34" s="27">
        <f t="shared" si="1"/>
        <v>1</v>
      </c>
      <c r="AJ34" s="28">
        <f t="shared" si="22"/>
        <v>1</v>
      </c>
      <c r="AK34" s="29">
        <v>7.25</v>
      </c>
      <c r="AL34" s="29">
        <f t="shared" si="23"/>
        <v>7.25</v>
      </c>
      <c r="AM34" s="29">
        <f t="shared" si="24"/>
        <v>7.25</v>
      </c>
      <c r="AN34" s="29">
        <f t="shared" ref="AN34" si="25">AK34*200</f>
        <v>1450</v>
      </c>
      <c r="AO34" s="33">
        <f t="shared" ref="AO34" si="26">AM34/AN34</f>
        <v>5.0000000000000001E-3</v>
      </c>
    </row>
    <row r="35" spans="1:41" ht="30" customHeight="1" x14ac:dyDescent="0.25">
      <c r="A35" s="6" t="s">
        <v>0</v>
      </c>
      <c r="B35" s="24"/>
      <c r="C35" s="23"/>
      <c r="D35" s="24"/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>
        <v>1</v>
      </c>
      <c r="V35" s="24"/>
      <c r="W35" s="23"/>
      <c r="X35" s="24"/>
      <c r="Y35" s="23"/>
      <c r="Z35" s="24"/>
      <c r="AA35" s="23"/>
      <c r="AB35" s="24"/>
      <c r="AC35" s="23"/>
      <c r="AD35" s="24"/>
      <c r="AE35" s="23"/>
      <c r="AF35" s="24"/>
      <c r="AG35" s="27">
        <f t="shared" si="21"/>
        <v>1</v>
      </c>
      <c r="AH35" s="27">
        <v>0</v>
      </c>
      <c r="AI35" s="27">
        <f t="shared" si="1"/>
        <v>1</v>
      </c>
      <c r="AJ35" s="28">
        <f t="shared" si="22"/>
        <v>1</v>
      </c>
      <c r="AK35" s="29">
        <v>7.25</v>
      </c>
      <c r="AL35" s="29">
        <f t="shared" si="23"/>
        <v>7.25</v>
      </c>
      <c r="AM35" s="29">
        <f t="shared" si="24"/>
        <v>7.25</v>
      </c>
      <c r="AN35" s="29">
        <f t="shared" si="15"/>
        <v>1450</v>
      </c>
      <c r="AO35" s="33">
        <f t="shared" si="6"/>
        <v>5.0000000000000001E-3</v>
      </c>
    </row>
    <row r="36" spans="1:41" ht="30" customHeight="1" x14ac:dyDescent="0.25">
      <c r="A36" s="6" t="s">
        <v>27</v>
      </c>
      <c r="B36" s="24"/>
      <c r="C36" s="23"/>
      <c r="D36" s="24"/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>
        <v>1</v>
      </c>
      <c r="W36" s="23"/>
      <c r="X36" s="24"/>
      <c r="Y36" s="23"/>
      <c r="Z36" s="24"/>
      <c r="AA36" s="23"/>
      <c r="AB36" s="24"/>
      <c r="AC36" s="23"/>
      <c r="AD36" s="24"/>
      <c r="AE36" s="23"/>
      <c r="AF36" s="24"/>
      <c r="AG36" s="27">
        <f t="shared" si="21"/>
        <v>1</v>
      </c>
      <c r="AH36" s="27">
        <v>0</v>
      </c>
      <c r="AI36" s="27">
        <f t="shared" si="1"/>
        <v>1</v>
      </c>
      <c r="AJ36" s="28">
        <f t="shared" si="22"/>
        <v>1</v>
      </c>
      <c r="AK36" s="29">
        <v>7.25</v>
      </c>
      <c r="AL36" s="29">
        <f t="shared" si="23"/>
        <v>7.25</v>
      </c>
      <c r="AM36" s="29">
        <f t="shared" si="24"/>
        <v>7.25</v>
      </c>
      <c r="AN36" s="29">
        <f t="shared" si="15"/>
        <v>1450</v>
      </c>
      <c r="AO36" s="33">
        <f t="shared" si="6"/>
        <v>5.0000000000000001E-3</v>
      </c>
    </row>
    <row r="37" spans="1:41" ht="30" customHeight="1" x14ac:dyDescent="0.25">
      <c r="A37" s="6" t="s">
        <v>24</v>
      </c>
      <c r="B37" s="24"/>
      <c r="C37" s="23"/>
      <c r="D37" s="24"/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>
        <v>1</v>
      </c>
      <c r="X37" s="24"/>
      <c r="Y37" s="23"/>
      <c r="Z37" s="24"/>
      <c r="AA37" s="23"/>
      <c r="AB37" s="24"/>
      <c r="AC37" s="23"/>
      <c r="AD37" s="24"/>
      <c r="AE37" s="23"/>
      <c r="AF37" s="24"/>
      <c r="AG37" s="27">
        <f t="shared" si="21"/>
        <v>1</v>
      </c>
      <c r="AH37" s="27">
        <v>0</v>
      </c>
      <c r="AI37" s="27">
        <f t="shared" si="1"/>
        <v>1</v>
      </c>
      <c r="AJ37" s="28">
        <f t="shared" si="22"/>
        <v>1</v>
      </c>
      <c r="AK37" s="29">
        <v>7.25</v>
      </c>
      <c r="AL37" s="29">
        <f t="shared" si="23"/>
        <v>7.25</v>
      </c>
      <c r="AM37" s="29">
        <f t="shared" si="24"/>
        <v>7.25</v>
      </c>
      <c r="AN37" s="29">
        <f t="shared" si="15"/>
        <v>1450</v>
      </c>
      <c r="AO37" s="33">
        <f t="shared" si="6"/>
        <v>5.0000000000000001E-3</v>
      </c>
    </row>
    <row r="38" spans="1:41" ht="30" customHeight="1" x14ac:dyDescent="0.25">
      <c r="A38" s="6" t="s">
        <v>38</v>
      </c>
      <c r="B38" s="24"/>
      <c r="C38" s="23"/>
      <c r="D38" s="24"/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/>
      <c r="X38" s="24">
        <v>1</v>
      </c>
      <c r="Y38" s="23"/>
      <c r="Z38" s="24"/>
      <c r="AA38" s="23"/>
      <c r="AB38" s="24"/>
      <c r="AC38" s="23"/>
      <c r="AD38" s="24"/>
      <c r="AE38" s="23"/>
      <c r="AF38" s="24"/>
      <c r="AG38" s="27">
        <f t="shared" si="21"/>
        <v>1</v>
      </c>
      <c r="AH38" s="27">
        <v>0</v>
      </c>
      <c r="AI38" s="27">
        <f t="shared" si="1"/>
        <v>1</v>
      </c>
      <c r="AJ38" s="28">
        <f t="shared" si="22"/>
        <v>1</v>
      </c>
      <c r="AK38" s="29">
        <v>7.25</v>
      </c>
      <c r="AL38" s="29">
        <f t="shared" si="23"/>
        <v>7.25</v>
      </c>
      <c r="AM38" s="29">
        <f t="shared" si="24"/>
        <v>7.25</v>
      </c>
      <c r="AN38" s="29">
        <f t="shared" si="15"/>
        <v>1450</v>
      </c>
      <c r="AO38" s="33">
        <f t="shared" si="6"/>
        <v>5.0000000000000001E-3</v>
      </c>
    </row>
    <row r="39" spans="1:41" ht="30" customHeight="1" x14ac:dyDescent="0.25">
      <c r="A39" s="6" t="s">
        <v>11</v>
      </c>
      <c r="B39" s="24"/>
      <c r="C39" s="23"/>
      <c r="D39" s="24"/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/>
      <c r="X39" s="24"/>
      <c r="Y39" s="23">
        <v>1</v>
      </c>
      <c r="Z39" s="24"/>
      <c r="AA39" s="23"/>
      <c r="AB39" s="24"/>
      <c r="AC39" s="23"/>
      <c r="AD39" s="24"/>
      <c r="AE39" s="23"/>
      <c r="AF39" s="24"/>
      <c r="AG39" s="27">
        <f t="shared" si="21"/>
        <v>1</v>
      </c>
      <c r="AH39" s="27">
        <v>0</v>
      </c>
      <c r="AI39" s="27">
        <f t="shared" si="1"/>
        <v>1</v>
      </c>
      <c r="AJ39" s="28">
        <f t="shared" si="22"/>
        <v>1</v>
      </c>
      <c r="AK39" s="29">
        <v>7.25</v>
      </c>
      <c r="AL39" s="29">
        <f t="shared" si="23"/>
        <v>7.25</v>
      </c>
      <c r="AM39" s="29">
        <f t="shared" si="24"/>
        <v>7.25</v>
      </c>
      <c r="AN39" s="29">
        <f t="shared" si="15"/>
        <v>1450</v>
      </c>
      <c r="AO39" s="33">
        <f t="shared" si="6"/>
        <v>5.0000000000000001E-3</v>
      </c>
    </row>
    <row r="40" spans="1:41" ht="30" customHeight="1" x14ac:dyDescent="0.25">
      <c r="A40" s="6" t="s">
        <v>61</v>
      </c>
      <c r="B40" s="24"/>
      <c r="C40" s="23"/>
      <c r="D40" s="24"/>
      <c r="E40" s="23"/>
      <c r="F40" s="24"/>
      <c r="G40" s="23"/>
      <c r="H40" s="24"/>
      <c r="I40" s="23"/>
      <c r="J40" s="24"/>
      <c r="K40" s="23"/>
      <c r="L40" s="24"/>
      <c r="M40" s="23"/>
      <c r="N40" s="24"/>
      <c r="O40" s="23"/>
      <c r="P40" s="24"/>
      <c r="Q40" s="23"/>
      <c r="R40" s="24"/>
      <c r="S40" s="23"/>
      <c r="T40" s="24"/>
      <c r="U40" s="23"/>
      <c r="V40" s="24"/>
      <c r="W40" s="23"/>
      <c r="X40" s="24"/>
      <c r="Y40" s="23"/>
      <c r="Z40" s="24">
        <v>1</v>
      </c>
      <c r="AA40" s="23"/>
      <c r="AB40" s="24"/>
      <c r="AC40" s="23"/>
      <c r="AD40" s="24"/>
      <c r="AE40" s="23"/>
      <c r="AF40" s="24"/>
      <c r="AG40" s="27">
        <f t="shared" si="21"/>
        <v>1</v>
      </c>
      <c r="AH40" s="27">
        <v>0</v>
      </c>
      <c r="AI40" s="27">
        <f t="shared" si="1"/>
        <v>1</v>
      </c>
      <c r="AJ40" s="28">
        <f t="shared" si="22"/>
        <v>1</v>
      </c>
      <c r="AK40" s="29">
        <v>7.25</v>
      </c>
      <c r="AL40" s="29">
        <f t="shared" si="23"/>
        <v>7.25</v>
      </c>
      <c r="AM40" s="29">
        <f t="shared" si="24"/>
        <v>7.25</v>
      </c>
      <c r="AN40" s="29">
        <f t="shared" ref="AN40:AN41" si="27">AK40*200</f>
        <v>1450</v>
      </c>
      <c r="AO40" s="33">
        <f t="shared" ref="AO40:AO41" si="28">AM40/AN40</f>
        <v>5.0000000000000001E-3</v>
      </c>
    </row>
    <row r="41" spans="1:41" ht="30" customHeight="1" x14ac:dyDescent="0.25">
      <c r="A41" s="6" t="s">
        <v>62</v>
      </c>
      <c r="B41" s="24"/>
      <c r="C41" s="23"/>
      <c r="D41" s="24"/>
      <c r="E41" s="23"/>
      <c r="F41" s="24"/>
      <c r="G41" s="23"/>
      <c r="H41" s="24"/>
      <c r="I41" s="23"/>
      <c r="J41" s="24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/>
      <c r="V41" s="24"/>
      <c r="W41" s="23"/>
      <c r="X41" s="24"/>
      <c r="Y41" s="23"/>
      <c r="Z41" s="24"/>
      <c r="AA41" s="23">
        <v>1</v>
      </c>
      <c r="AB41" s="24"/>
      <c r="AC41" s="23"/>
      <c r="AD41" s="24"/>
      <c r="AE41" s="23"/>
      <c r="AF41" s="24"/>
      <c r="AG41" s="27">
        <f t="shared" si="21"/>
        <v>1</v>
      </c>
      <c r="AH41" s="27">
        <v>0</v>
      </c>
      <c r="AI41" s="27">
        <f t="shared" si="1"/>
        <v>1</v>
      </c>
      <c r="AJ41" s="28">
        <f t="shared" si="22"/>
        <v>1</v>
      </c>
      <c r="AK41" s="29">
        <v>7.25</v>
      </c>
      <c r="AL41" s="29">
        <f t="shared" si="23"/>
        <v>7.25</v>
      </c>
      <c r="AM41" s="29">
        <f t="shared" si="24"/>
        <v>7.25</v>
      </c>
      <c r="AN41" s="29">
        <f t="shared" si="27"/>
        <v>1450</v>
      </c>
      <c r="AO41" s="33">
        <f t="shared" si="28"/>
        <v>5.0000000000000001E-3</v>
      </c>
    </row>
    <row r="42" spans="1:41" ht="30" customHeight="1" x14ac:dyDescent="0.25">
      <c r="A42" s="5" t="s">
        <v>12</v>
      </c>
      <c r="B42" s="24"/>
      <c r="C42" s="23"/>
      <c r="D42" s="24"/>
      <c r="E42" s="23"/>
      <c r="F42" s="24"/>
      <c r="G42" s="23"/>
      <c r="H42" s="24"/>
      <c r="I42" s="23"/>
      <c r="J42" s="24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/>
      <c r="X42" s="24"/>
      <c r="Y42" s="23"/>
      <c r="Z42" s="24"/>
      <c r="AA42" s="23"/>
      <c r="AB42" s="24">
        <v>1</v>
      </c>
      <c r="AC42" s="23"/>
      <c r="AD42" s="24"/>
      <c r="AE42" s="23"/>
      <c r="AF42" s="24"/>
      <c r="AG42" s="27">
        <f t="shared" si="21"/>
        <v>1</v>
      </c>
      <c r="AH42" s="27">
        <v>0</v>
      </c>
      <c r="AI42" s="27">
        <f t="shared" si="1"/>
        <v>1</v>
      </c>
      <c r="AJ42" s="28">
        <f t="shared" si="22"/>
        <v>1</v>
      </c>
      <c r="AK42" s="29">
        <v>7.25</v>
      </c>
      <c r="AL42" s="29">
        <f t="shared" si="23"/>
        <v>7.25</v>
      </c>
      <c r="AM42" s="29">
        <f t="shared" si="24"/>
        <v>7.25</v>
      </c>
      <c r="AN42" s="29">
        <f t="shared" si="15"/>
        <v>1450</v>
      </c>
      <c r="AO42" s="33">
        <f t="shared" si="6"/>
        <v>5.0000000000000001E-3</v>
      </c>
    </row>
    <row r="43" spans="1:41" ht="30" customHeight="1" x14ac:dyDescent="0.25">
      <c r="A43" s="6" t="s">
        <v>13</v>
      </c>
      <c r="B43" s="24"/>
      <c r="C43" s="23"/>
      <c r="D43" s="24"/>
      <c r="E43" s="23"/>
      <c r="F43" s="24"/>
      <c r="G43" s="23"/>
      <c r="H43" s="24"/>
      <c r="I43" s="23"/>
      <c r="J43" s="24"/>
      <c r="K43" s="23"/>
      <c r="L43" s="24"/>
      <c r="M43" s="23"/>
      <c r="N43" s="24"/>
      <c r="O43" s="23"/>
      <c r="P43" s="24"/>
      <c r="Q43" s="23"/>
      <c r="R43" s="24"/>
      <c r="S43" s="23"/>
      <c r="T43" s="24"/>
      <c r="U43" s="23"/>
      <c r="V43" s="24"/>
      <c r="W43" s="23"/>
      <c r="X43" s="24"/>
      <c r="Y43" s="23"/>
      <c r="Z43" s="24"/>
      <c r="AA43" s="23"/>
      <c r="AB43" s="24"/>
      <c r="AC43" s="23">
        <v>1</v>
      </c>
      <c r="AD43" s="24"/>
      <c r="AE43" s="23"/>
      <c r="AF43" s="24"/>
      <c r="AG43" s="27">
        <f t="shared" si="21"/>
        <v>1</v>
      </c>
      <c r="AH43" s="27">
        <v>0</v>
      </c>
      <c r="AI43" s="27">
        <f t="shared" si="1"/>
        <v>1</v>
      </c>
      <c r="AJ43" s="28">
        <f t="shared" si="22"/>
        <v>1</v>
      </c>
      <c r="AK43" s="29">
        <v>7.25</v>
      </c>
      <c r="AL43" s="29">
        <f t="shared" si="23"/>
        <v>7.25</v>
      </c>
      <c r="AM43" s="29">
        <f t="shared" si="24"/>
        <v>7.25</v>
      </c>
      <c r="AN43" s="29">
        <f t="shared" si="15"/>
        <v>1450</v>
      </c>
      <c r="AO43" s="33">
        <f t="shared" si="6"/>
        <v>5.0000000000000001E-3</v>
      </c>
    </row>
    <row r="44" spans="1:41" ht="30" customHeight="1" x14ac:dyDescent="0.25">
      <c r="A44" s="6" t="s">
        <v>47</v>
      </c>
      <c r="B44" s="24"/>
      <c r="C44" s="23"/>
      <c r="D44" s="24"/>
      <c r="E44" s="23"/>
      <c r="F44" s="24"/>
      <c r="G44" s="23"/>
      <c r="H44" s="24"/>
      <c r="I44" s="23"/>
      <c r="J44" s="24"/>
      <c r="K44" s="23"/>
      <c r="L44" s="24"/>
      <c r="M44" s="23"/>
      <c r="N44" s="24"/>
      <c r="O44" s="23"/>
      <c r="P44" s="24"/>
      <c r="Q44" s="23"/>
      <c r="R44" s="24"/>
      <c r="S44" s="23"/>
      <c r="T44" s="24"/>
      <c r="U44" s="23"/>
      <c r="V44" s="24"/>
      <c r="W44" s="23"/>
      <c r="X44" s="24"/>
      <c r="Y44" s="23"/>
      <c r="Z44" s="24"/>
      <c r="AA44" s="23"/>
      <c r="AB44" s="24"/>
      <c r="AC44" s="23"/>
      <c r="AD44" s="24">
        <v>1</v>
      </c>
      <c r="AE44" s="23"/>
      <c r="AF44" s="24"/>
      <c r="AG44" s="27">
        <f t="shared" si="21"/>
        <v>1</v>
      </c>
      <c r="AH44" s="27">
        <v>0</v>
      </c>
      <c r="AI44" s="27">
        <f t="shared" si="1"/>
        <v>1</v>
      </c>
      <c r="AJ44" s="28">
        <f t="shared" si="22"/>
        <v>1</v>
      </c>
      <c r="AK44" s="29">
        <v>7.25</v>
      </c>
      <c r="AL44" s="29">
        <f t="shared" si="23"/>
        <v>7.25</v>
      </c>
      <c r="AM44" s="29">
        <f t="shared" si="24"/>
        <v>7.25</v>
      </c>
      <c r="AN44" s="29">
        <f t="shared" si="15"/>
        <v>1450</v>
      </c>
      <c r="AO44" s="33">
        <f t="shared" si="6"/>
        <v>5.0000000000000001E-3</v>
      </c>
    </row>
    <row r="45" spans="1:41" ht="17.399999999999999" customHeight="1" x14ac:dyDescent="0.25">
      <c r="A45" s="36" t="s">
        <v>57</v>
      </c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9"/>
      <c r="AH45" s="39"/>
      <c r="AI45" s="39"/>
      <c r="AJ45" s="39"/>
      <c r="AK45" s="39"/>
      <c r="AL45" s="39"/>
      <c r="AM45" s="39"/>
      <c r="AN45" s="39"/>
      <c r="AO45" s="39"/>
    </row>
    <row r="46" spans="1:41" ht="30" customHeight="1" x14ac:dyDescent="0.25">
      <c r="A46" s="5" t="s">
        <v>63</v>
      </c>
      <c r="B46" s="24"/>
      <c r="C46" s="23"/>
      <c r="D46" s="24"/>
      <c r="E46" s="23"/>
      <c r="F46" s="24"/>
      <c r="G46" s="23"/>
      <c r="H46" s="24"/>
      <c r="I46" s="23"/>
      <c r="J46" s="24"/>
      <c r="K46" s="23"/>
      <c r="L46" s="24"/>
      <c r="M46" s="23"/>
      <c r="N46" s="24"/>
      <c r="O46" s="23"/>
      <c r="P46" s="24"/>
      <c r="Q46" s="23"/>
      <c r="R46" s="24"/>
      <c r="S46" s="23"/>
      <c r="T46" s="24"/>
      <c r="U46" s="23"/>
      <c r="V46" s="24"/>
      <c r="W46" s="23"/>
      <c r="X46" s="24"/>
      <c r="Y46" s="23"/>
      <c r="Z46" s="24"/>
      <c r="AA46" s="23"/>
      <c r="AB46" s="24"/>
      <c r="AC46" s="23"/>
      <c r="AD46" s="24"/>
      <c r="AE46" s="23">
        <v>1</v>
      </c>
      <c r="AF46" s="24"/>
      <c r="AG46" s="27">
        <f t="shared" ref="AG46:AG49" si="29">SUM(B46:AF46)</f>
        <v>1</v>
      </c>
      <c r="AH46" s="27">
        <v>0</v>
      </c>
      <c r="AI46" s="27">
        <f t="shared" si="1"/>
        <v>1</v>
      </c>
      <c r="AJ46" s="28">
        <f t="shared" ref="AJ46:AJ49" si="30">(AG46+AH46)/AI46</f>
        <v>1</v>
      </c>
      <c r="AK46" s="29">
        <v>7.25</v>
      </c>
      <c r="AL46" s="29">
        <f t="shared" ref="AL46:AL49" si="31">AK46*AG46</f>
        <v>7.25</v>
      </c>
      <c r="AM46" s="29">
        <f t="shared" ref="AM46:AM49" si="32">AK46*AI46</f>
        <v>7.25</v>
      </c>
      <c r="AN46" s="29">
        <f t="shared" si="15"/>
        <v>1450</v>
      </c>
      <c r="AO46" s="33">
        <f t="shared" si="6"/>
        <v>5.0000000000000001E-3</v>
      </c>
    </row>
    <row r="47" spans="1:41" ht="30" customHeight="1" x14ac:dyDescent="0.25">
      <c r="A47" s="6" t="s">
        <v>36</v>
      </c>
      <c r="B47" s="22"/>
      <c r="C47" s="23"/>
      <c r="D47" s="24"/>
      <c r="E47" s="23"/>
      <c r="F47" s="24"/>
      <c r="G47" s="23"/>
      <c r="H47" s="24"/>
      <c r="I47" s="23"/>
      <c r="J47" s="24"/>
      <c r="K47" s="23"/>
      <c r="L47" s="24"/>
      <c r="M47" s="23"/>
      <c r="N47" s="24"/>
      <c r="O47" s="23"/>
      <c r="P47" s="24"/>
      <c r="Q47" s="23"/>
      <c r="R47" s="24"/>
      <c r="S47" s="23"/>
      <c r="T47" s="24"/>
      <c r="U47" s="23"/>
      <c r="V47" s="24"/>
      <c r="W47" s="23"/>
      <c r="X47" s="24"/>
      <c r="Y47" s="23"/>
      <c r="Z47" s="24"/>
      <c r="AA47" s="23"/>
      <c r="AB47" s="24"/>
      <c r="AC47" s="23"/>
      <c r="AD47" s="24"/>
      <c r="AE47" s="23"/>
      <c r="AF47" s="24">
        <v>1</v>
      </c>
      <c r="AG47" s="27">
        <f t="shared" si="29"/>
        <v>1</v>
      </c>
      <c r="AH47" s="27">
        <v>0</v>
      </c>
      <c r="AI47" s="27">
        <f t="shared" si="1"/>
        <v>1</v>
      </c>
      <c r="AJ47" s="28">
        <f t="shared" si="30"/>
        <v>1</v>
      </c>
      <c r="AK47" s="29">
        <v>7.25</v>
      </c>
      <c r="AL47" s="29">
        <f t="shared" si="31"/>
        <v>7.25</v>
      </c>
      <c r="AM47" s="29">
        <f t="shared" si="32"/>
        <v>7.25</v>
      </c>
      <c r="AN47" s="29">
        <f>AK47*25</f>
        <v>181.25</v>
      </c>
      <c r="AO47" s="33">
        <f t="shared" ref="AO47" si="33">AM47/AN47</f>
        <v>0.04</v>
      </c>
    </row>
    <row r="48" spans="1:41" ht="30" customHeight="1" x14ac:dyDescent="0.25">
      <c r="A48" s="6" t="s">
        <v>18</v>
      </c>
      <c r="B48" s="24">
        <v>1</v>
      </c>
      <c r="C48" s="23"/>
      <c r="D48" s="24"/>
      <c r="E48" s="23"/>
      <c r="F48" s="24"/>
      <c r="G48" s="23"/>
      <c r="H48" s="24"/>
      <c r="I48" s="23"/>
      <c r="J48" s="24"/>
      <c r="K48" s="23"/>
      <c r="L48" s="24"/>
      <c r="M48" s="23"/>
      <c r="N48" s="24"/>
      <c r="O48" s="23"/>
      <c r="P48" s="24"/>
      <c r="Q48" s="23"/>
      <c r="R48" s="24"/>
      <c r="S48" s="23"/>
      <c r="T48" s="24"/>
      <c r="U48" s="23"/>
      <c r="V48" s="24"/>
      <c r="W48" s="23"/>
      <c r="X48" s="24"/>
      <c r="Y48" s="23"/>
      <c r="Z48" s="24"/>
      <c r="AA48" s="23"/>
      <c r="AB48" s="24"/>
      <c r="AC48" s="23"/>
      <c r="AD48" s="24"/>
      <c r="AE48" s="23"/>
      <c r="AF48" s="24"/>
      <c r="AG48" s="27">
        <f t="shared" si="29"/>
        <v>1</v>
      </c>
      <c r="AH48" s="27">
        <v>0</v>
      </c>
      <c r="AI48" s="27">
        <f t="shared" si="1"/>
        <v>1</v>
      </c>
      <c r="AJ48" s="28">
        <f t="shared" si="30"/>
        <v>1</v>
      </c>
      <c r="AK48" s="29">
        <v>7.25</v>
      </c>
      <c r="AL48" s="29">
        <f t="shared" si="31"/>
        <v>7.25</v>
      </c>
      <c r="AM48" s="29">
        <f t="shared" si="32"/>
        <v>7.25</v>
      </c>
      <c r="AN48" s="29">
        <f t="shared" si="15"/>
        <v>1450</v>
      </c>
      <c r="AO48" s="33">
        <f t="shared" si="6"/>
        <v>5.0000000000000001E-3</v>
      </c>
    </row>
    <row r="49" spans="1:41" ht="30" customHeight="1" x14ac:dyDescent="0.25">
      <c r="A49" s="6" t="s">
        <v>19</v>
      </c>
      <c r="B49" s="24"/>
      <c r="C49" s="23">
        <v>1</v>
      </c>
      <c r="D49" s="24"/>
      <c r="E49" s="23"/>
      <c r="F49" s="24"/>
      <c r="G49" s="23"/>
      <c r="H49" s="24"/>
      <c r="I49" s="23"/>
      <c r="J49" s="24"/>
      <c r="K49" s="23"/>
      <c r="L49" s="24"/>
      <c r="M49" s="23"/>
      <c r="N49" s="24"/>
      <c r="O49" s="23"/>
      <c r="P49" s="24"/>
      <c r="Q49" s="23"/>
      <c r="R49" s="24"/>
      <c r="S49" s="23"/>
      <c r="T49" s="24"/>
      <c r="U49" s="23"/>
      <c r="V49" s="24"/>
      <c r="W49" s="23"/>
      <c r="X49" s="24"/>
      <c r="Y49" s="23"/>
      <c r="Z49" s="24"/>
      <c r="AA49" s="23"/>
      <c r="AB49" s="24"/>
      <c r="AC49" s="23"/>
      <c r="AD49" s="24"/>
      <c r="AE49" s="23"/>
      <c r="AF49" s="24"/>
      <c r="AG49" s="27">
        <f t="shared" si="29"/>
        <v>1</v>
      </c>
      <c r="AH49" s="27">
        <v>0</v>
      </c>
      <c r="AI49" s="27">
        <f t="shared" si="1"/>
        <v>1</v>
      </c>
      <c r="AJ49" s="28">
        <f t="shared" si="30"/>
        <v>1</v>
      </c>
      <c r="AK49" s="29">
        <v>7.25</v>
      </c>
      <c r="AL49" s="29">
        <f t="shared" si="31"/>
        <v>7.25</v>
      </c>
      <c r="AM49" s="29">
        <f t="shared" si="32"/>
        <v>7.25</v>
      </c>
      <c r="AN49" s="29">
        <f t="shared" si="15"/>
        <v>1450</v>
      </c>
      <c r="AO49" s="33">
        <f t="shared" si="6"/>
        <v>5.0000000000000001E-3</v>
      </c>
    </row>
    <row r="50" spans="1:41" ht="17.399999999999999" customHeight="1" x14ac:dyDescent="0.25">
      <c r="A50" s="36" t="s">
        <v>58</v>
      </c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9"/>
      <c r="AH50" s="39"/>
      <c r="AI50" s="39"/>
      <c r="AJ50" s="39"/>
      <c r="AK50" s="39"/>
      <c r="AL50" s="39"/>
      <c r="AM50" s="39"/>
      <c r="AN50" s="39"/>
      <c r="AO50" s="39"/>
    </row>
    <row r="51" spans="1:41" ht="30" customHeight="1" x14ac:dyDescent="0.25">
      <c r="A51" s="5" t="s">
        <v>42</v>
      </c>
      <c r="B51" s="24"/>
      <c r="C51" s="23"/>
      <c r="D51" s="24">
        <v>1</v>
      </c>
      <c r="E51" s="23"/>
      <c r="F51" s="24"/>
      <c r="G51" s="23"/>
      <c r="H51" s="24"/>
      <c r="I51" s="23"/>
      <c r="J51" s="24"/>
      <c r="K51" s="23"/>
      <c r="L51" s="24"/>
      <c r="M51" s="23"/>
      <c r="N51" s="24"/>
      <c r="O51" s="23"/>
      <c r="P51" s="24"/>
      <c r="Q51" s="23"/>
      <c r="R51" s="24"/>
      <c r="S51" s="23"/>
      <c r="T51" s="24"/>
      <c r="U51" s="23"/>
      <c r="V51" s="24"/>
      <c r="W51" s="23"/>
      <c r="X51" s="24"/>
      <c r="Y51" s="23"/>
      <c r="Z51" s="24"/>
      <c r="AA51" s="23"/>
      <c r="AB51" s="24"/>
      <c r="AC51" s="23"/>
      <c r="AD51" s="24"/>
      <c r="AE51" s="23"/>
      <c r="AF51" s="24"/>
      <c r="AG51" s="27">
        <f t="shared" ref="AG51:AG53" si="34">SUM(B51:AF51)</f>
        <v>1</v>
      </c>
      <c r="AH51" s="27">
        <v>0</v>
      </c>
      <c r="AI51" s="27">
        <f t="shared" si="1"/>
        <v>1</v>
      </c>
      <c r="AJ51" s="28">
        <f t="shared" ref="AJ51:AJ53" si="35">(AG51+AH51)/AI51</f>
        <v>1</v>
      </c>
      <c r="AK51" s="29">
        <v>7.25</v>
      </c>
      <c r="AL51" s="29">
        <f t="shared" ref="AL51:AL53" si="36">AK51*AG51</f>
        <v>7.25</v>
      </c>
      <c r="AM51" s="29">
        <f t="shared" ref="AM51:AM53" si="37">AK51*AI51</f>
        <v>7.25</v>
      </c>
      <c r="AN51" s="29">
        <f t="shared" si="15"/>
        <v>1450</v>
      </c>
      <c r="AO51" s="33">
        <f t="shared" si="6"/>
        <v>5.0000000000000001E-3</v>
      </c>
    </row>
    <row r="52" spans="1:41" ht="30" customHeight="1" x14ac:dyDescent="0.25">
      <c r="A52" s="5" t="s">
        <v>14</v>
      </c>
      <c r="B52" s="22"/>
      <c r="C52" s="23"/>
      <c r="D52" s="24"/>
      <c r="E52" s="23">
        <v>1</v>
      </c>
      <c r="F52" s="24"/>
      <c r="G52" s="23"/>
      <c r="H52" s="24"/>
      <c r="I52" s="23"/>
      <c r="J52" s="24"/>
      <c r="K52" s="23"/>
      <c r="L52" s="24"/>
      <c r="M52" s="23"/>
      <c r="N52" s="24"/>
      <c r="O52" s="23"/>
      <c r="P52" s="24"/>
      <c r="Q52" s="23"/>
      <c r="R52" s="24"/>
      <c r="S52" s="23"/>
      <c r="T52" s="24"/>
      <c r="U52" s="23"/>
      <c r="V52" s="24"/>
      <c r="W52" s="23"/>
      <c r="X52" s="24"/>
      <c r="Y52" s="23"/>
      <c r="Z52" s="24"/>
      <c r="AA52" s="23"/>
      <c r="AB52" s="24"/>
      <c r="AC52" s="23"/>
      <c r="AD52" s="24"/>
      <c r="AE52" s="23"/>
      <c r="AF52" s="24"/>
      <c r="AG52" s="27">
        <f t="shared" si="34"/>
        <v>1</v>
      </c>
      <c r="AH52" s="27">
        <v>0</v>
      </c>
      <c r="AI52" s="27">
        <f t="shared" si="1"/>
        <v>1</v>
      </c>
      <c r="AJ52" s="28">
        <f t="shared" si="35"/>
        <v>1</v>
      </c>
      <c r="AK52" s="29">
        <v>7.25</v>
      </c>
      <c r="AL52" s="29">
        <f t="shared" si="36"/>
        <v>7.25</v>
      </c>
      <c r="AM52" s="29">
        <f t="shared" si="37"/>
        <v>7.25</v>
      </c>
      <c r="AN52" s="29">
        <f>AK52*300</f>
        <v>2175</v>
      </c>
      <c r="AO52" s="33">
        <f t="shared" ref="AO52" si="38">AM52/AN52</f>
        <v>3.3333333333333335E-3</v>
      </c>
    </row>
    <row r="53" spans="1:41" ht="34.5" customHeight="1" x14ac:dyDescent="0.25">
      <c r="A53" s="6" t="s">
        <v>30</v>
      </c>
      <c r="B53" s="24"/>
      <c r="C53" s="23"/>
      <c r="D53" s="24"/>
      <c r="E53" s="23"/>
      <c r="F53" s="24">
        <v>1</v>
      </c>
      <c r="G53" s="23"/>
      <c r="H53" s="24"/>
      <c r="I53" s="23"/>
      <c r="J53" s="24"/>
      <c r="K53" s="23"/>
      <c r="L53" s="24"/>
      <c r="M53" s="23"/>
      <c r="N53" s="24"/>
      <c r="O53" s="23"/>
      <c r="P53" s="24"/>
      <c r="Q53" s="23"/>
      <c r="R53" s="24"/>
      <c r="S53" s="23"/>
      <c r="T53" s="24"/>
      <c r="U53" s="23"/>
      <c r="V53" s="24"/>
      <c r="W53" s="23"/>
      <c r="X53" s="24"/>
      <c r="Y53" s="23"/>
      <c r="Z53" s="24"/>
      <c r="AA53" s="23"/>
      <c r="AB53" s="24"/>
      <c r="AC53" s="23"/>
      <c r="AD53" s="24"/>
      <c r="AE53" s="23"/>
      <c r="AF53" s="24"/>
      <c r="AG53" s="27">
        <f t="shared" si="34"/>
        <v>1</v>
      </c>
      <c r="AH53" s="27">
        <v>0</v>
      </c>
      <c r="AI53" s="27">
        <f t="shared" si="1"/>
        <v>1</v>
      </c>
      <c r="AJ53" s="28">
        <f t="shared" si="35"/>
        <v>1</v>
      </c>
      <c r="AK53" s="29">
        <v>7.25</v>
      </c>
      <c r="AL53" s="29">
        <f t="shared" si="36"/>
        <v>7.25</v>
      </c>
      <c r="AM53" s="29">
        <f t="shared" si="37"/>
        <v>7.25</v>
      </c>
      <c r="AN53" s="29">
        <f t="shared" ref="AN53" si="39">AK53*200</f>
        <v>1450</v>
      </c>
      <c r="AO53" s="33">
        <f t="shared" ref="AO53" si="40">AM53/AN53</f>
        <v>5.0000000000000001E-3</v>
      </c>
    </row>
    <row r="54" spans="1:41" ht="30" customHeight="1" x14ac:dyDescent="0.25">
      <c r="A54" s="5" t="s">
        <v>52</v>
      </c>
      <c r="B54" s="40">
        <f>SUM(B14:B53)</f>
        <v>2.25</v>
      </c>
      <c r="C54" s="40">
        <f t="shared" ref="C54:AF54" si="41">SUM(C14:C53)</f>
        <v>2</v>
      </c>
      <c r="D54" s="40">
        <f t="shared" si="41"/>
        <v>2</v>
      </c>
      <c r="E54" s="40">
        <f t="shared" si="41"/>
        <v>2</v>
      </c>
      <c r="F54" s="40">
        <f t="shared" si="41"/>
        <v>2</v>
      </c>
      <c r="G54" s="40">
        <f t="shared" si="41"/>
        <v>1</v>
      </c>
      <c r="H54" s="40">
        <f t="shared" si="41"/>
        <v>1</v>
      </c>
      <c r="I54" s="40">
        <f t="shared" si="41"/>
        <v>1</v>
      </c>
      <c r="J54" s="40">
        <f t="shared" si="41"/>
        <v>1</v>
      </c>
      <c r="K54" s="40">
        <f t="shared" si="41"/>
        <v>1</v>
      </c>
      <c r="L54" s="40">
        <f t="shared" si="41"/>
        <v>1</v>
      </c>
      <c r="M54" s="40">
        <f t="shared" si="41"/>
        <v>1</v>
      </c>
      <c r="N54" s="40">
        <f t="shared" si="41"/>
        <v>1</v>
      </c>
      <c r="O54" s="40">
        <f t="shared" si="41"/>
        <v>1</v>
      </c>
      <c r="P54" s="40">
        <f t="shared" si="41"/>
        <v>1</v>
      </c>
      <c r="Q54" s="40">
        <f t="shared" si="41"/>
        <v>1</v>
      </c>
      <c r="R54" s="40">
        <f t="shared" si="41"/>
        <v>1</v>
      </c>
      <c r="S54" s="40">
        <f t="shared" si="41"/>
        <v>1</v>
      </c>
      <c r="T54" s="40">
        <f t="shared" si="41"/>
        <v>1</v>
      </c>
      <c r="U54" s="40">
        <f t="shared" si="41"/>
        <v>1</v>
      </c>
      <c r="V54" s="40">
        <f t="shared" si="41"/>
        <v>1</v>
      </c>
      <c r="W54" s="40">
        <f t="shared" si="41"/>
        <v>1</v>
      </c>
      <c r="X54" s="40">
        <f t="shared" si="41"/>
        <v>1</v>
      </c>
      <c r="Y54" s="40">
        <f t="shared" si="41"/>
        <v>1</v>
      </c>
      <c r="Z54" s="40">
        <f t="shared" si="41"/>
        <v>1</v>
      </c>
      <c r="AA54" s="40">
        <f t="shared" si="41"/>
        <v>1</v>
      </c>
      <c r="AB54" s="40">
        <f t="shared" si="41"/>
        <v>1</v>
      </c>
      <c r="AC54" s="40">
        <f t="shared" si="41"/>
        <v>1</v>
      </c>
      <c r="AD54" s="40">
        <f t="shared" si="41"/>
        <v>1</v>
      </c>
      <c r="AE54" s="40">
        <f t="shared" si="41"/>
        <v>1</v>
      </c>
      <c r="AF54" s="40">
        <f t="shared" si="41"/>
        <v>1</v>
      </c>
      <c r="AG54" s="30"/>
      <c r="AH54" s="30"/>
      <c r="AI54" s="30"/>
      <c r="AJ54" s="31"/>
      <c r="AK54" s="32"/>
      <c r="AL54" s="32"/>
      <c r="AM54" s="32"/>
      <c r="AN54" s="32"/>
      <c r="AO54" s="32"/>
    </row>
    <row r="55" spans="1:41" ht="23.25" customHeight="1" x14ac:dyDescent="0.25"/>
    <row r="56" spans="1:41" ht="23.25" customHeight="1" x14ac:dyDescent="0.25">
      <c r="A56" s="9" t="s">
        <v>21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8" spans="1:41" x14ac:dyDescent="0.25">
      <c r="A58" s="9" t="s">
        <v>20</v>
      </c>
    </row>
    <row r="61" spans="1:41" ht="22.5" customHeight="1" x14ac:dyDescent="0.25"/>
  </sheetData>
  <mergeCells count="2">
    <mergeCell ref="A1:AI1"/>
    <mergeCell ref="R3:T3"/>
  </mergeCells>
  <hyperlinks>
    <hyperlink ref="C6" r:id="rId1" display="mailto:brad.willey@monroemi.gov" xr:uid="{00000000-0004-0000-0000-000000000000}"/>
  </hyperlinks>
  <pageMargins left="0" right="0" top="0.5" bottom="0.5" header="0" footer="0"/>
  <pageSetup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BE75-ED51-48E5-A778-C7ABD4AFB164}">
  <dimension ref="A1:AO58"/>
  <sheetViews>
    <sheetView topLeftCell="T2" workbookViewId="0">
      <selection activeCell="AF54" sqref="A12:AF54"/>
    </sheetView>
  </sheetViews>
  <sheetFormatPr defaultColWidth="9.109375" defaultRowHeight="13.8" x14ac:dyDescent="0.25"/>
  <cols>
    <col min="1" max="1" width="22.88671875" style="11" customWidth="1"/>
    <col min="2" max="32" width="6" style="11" customWidth="1"/>
    <col min="33" max="41" width="15.77734375" style="11" customWidth="1"/>
    <col min="42" max="16384" width="9.109375" style="11"/>
  </cols>
  <sheetData>
    <row r="1" spans="1:41" ht="23.25" customHeight="1" x14ac:dyDescent="0.25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3" spans="1:41" ht="18" customHeight="1" x14ac:dyDescent="0.3">
      <c r="A3" s="12"/>
      <c r="B3" s="13"/>
      <c r="C3" s="13" t="s">
        <v>33</v>
      </c>
      <c r="D3" s="13"/>
      <c r="E3" s="13"/>
      <c r="F3" s="13"/>
      <c r="G3" s="13"/>
      <c r="H3" s="13"/>
      <c r="R3" s="35" t="s">
        <v>1</v>
      </c>
      <c r="S3" s="35"/>
      <c r="T3" s="35"/>
      <c r="U3" s="14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41" ht="18" customHeight="1" x14ac:dyDescent="0.25">
      <c r="B4" s="16"/>
      <c r="C4" s="16" t="s">
        <v>34</v>
      </c>
      <c r="D4" s="16"/>
      <c r="E4" s="16"/>
      <c r="F4" s="16"/>
      <c r="G4" s="16"/>
      <c r="H4" s="16"/>
      <c r="R4" s="25" t="s">
        <v>35</v>
      </c>
      <c r="S4" s="16"/>
      <c r="T4" s="16"/>
      <c r="U4" s="16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41" ht="18" customHeight="1" x14ac:dyDescent="0.25">
      <c r="B5" s="16"/>
      <c r="C5" s="16" t="s">
        <v>31</v>
      </c>
      <c r="D5" s="16"/>
      <c r="E5" s="16"/>
      <c r="F5" s="16"/>
      <c r="G5" s="16"/>
      <c r="H5" s="16"/>
      <c r="N5" s="16" t="s">
        <v>2</v>
      </c>
      <c r="O5" s="16"/>
      <c r="P5" s="16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41" ht="18" customHeight="1" x14ac:dyDescent="0.25">
      <c r="B6" s="18"/>
      <c r="C6" s="18" t="s">
        <v>32</v>
      </c>
      <c r="D6" s="18"/>
      <c r="E6" s="18"/>
      <c r="F6" s="18"/>
      <c r="G6" s="18"/>
      <c r="H6" s="18"/>
      <c r="R6" s="26" t="s">
        <v>3</v>
      </c>
      <c r="T6" s="16"/>
      <c r="U6" s="14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41" ht="18" customHeight="1" x14ac:dyDescent="0.25">
      <c r="R7" s="26" t="s">
        <v>4</v>
      </c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10" spans="1:41" x14ac:dyDescent="0.25">
      <c r="A10" s="8" t="s">
        <v>43</v>
      </c>
    </row>
    <row r="11" spans="1:41" ht="15" customHeight="1" x14ac:dyDescent="0.25"/>
    <row r="12" spans="1:41" ht="14.4" thickBot="1" x14ac:dyDescent="0.3">
      <c r="A12" s="4" t="s">
        <v>28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50</v>
      </c>
      <c r="AH12" s="2" t="s">
        <v>51</v>
      </c>
      <c r="AI12" s="2" t="s">
        <v>49</v>
      </c>
      <c r="AJ12" s="2" t="s">
        <v>39</v>
      </c>
      <c r="AK12" s="2" t="s">
        <v>46</v>
      </c>
      <c r="AL12" s="2" t="s">
        <v>44</v>
      </c>
      <c r="AM12" s="2" t="s">
        <v>45</v>
      </c>
      <c r="AN12" s="2" t="s">
        <v>53</v>
      </c>
      <c r="AO12" s="2" t="s">
        <v>54</v>
      </c>
    </row>
    <row r="13" spans="1:41" ht="17.399999999999999" customHeight="1" thickTop="1" x14ac:dyDescent="0.25">
      <c r="A13" s="36" t="s">
        <v>59</v>
      </c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9"/>
      <c r="AH13" s="39"/>
      <c r="AI13" s="39"/>
      <c r="AJ13" s="39"/>
      <c r="AK13" s="39"/>
      <c r="AL13" s="39"/>
      <c r="AM13" s="39"/>
      <c r="AN13" s="39"/>
      <c r="AO13" s="39"/>
    </row>
    <row r="14" spans="1:41" ht="30" customHeight="1" x14ac:dyDescent="0.25">
      <c r="A14" s="6" t="s">
        <v>60</v>
      </c>
      <c r="B14" s="19">
        <v>1.25</v>
      </c>
      <c r="C14" s="20">
        <v>1</v>
      </c>
      <c r="D14" s="21">
        <v>1</v>
      </c>
      <c r="E14" s="20">
        <v>1</v>
      </c>
      <c r="F14" s="21">
        <v>1</v>
      </c>
      <c r="G14" s="20">
        <v>1</v>
      </c>
      <c r="H14" s="21">
        <v>1</v>
      </c>
      <c r="I14" s="20">
        <v>1</v>
      </c>
      <c r="J14" s="21">
        <v>1</v>
      </c>
      <c r="K14" s="20">
        <v>1</v>
      </c>
      <c r="L14" s="21"/>
      <c r="M14" s="20"/>
      <c r="N14" s="21"/>
      <c r="O14" s="20"/>
      <c r="P14" s="21"/>
      <c r="Q14" s="20"/>
      <c r="R14" s="21"/>
      <c r="S14" s="20"/>
      <c r="T14" s="21"/>
      <c r="U14" s="20"/>
      <c r="V14" s="21"/>
      <c r="W14" s="20"/>
      <c r="X14" s="21"/>
      <c r="Y14" s="20"/>
      <c r="Z14" s="21"/>
      <c r="AA14" s="20"/>
      <c r="AB14" s="21"/>
      <c r="AC14" s="20"/>
      <c r="AD14" s="21"/>
      <c r="AE14" s="20"/>
      <c r="AF14" s="21"/>
      <c r="AG14" s="27">
        <f>SUM(B14:AF14)</f>
        <v>10.25</v>
      </c>
      <c r="AH14" s="27">
        <v>0</v>
      </c>
      <c r="AI14" s="27">
        <f t="shared" ref="AI14:AI53" si="1">AG14+AH14</f>
        <v>10.25</v>
      </c>
      <c r="AJ14" s="28">
        <f>(AG14+AH14)/AI14</f>
        <v>1</v>
      </c>
      <c r="AK14" s="29">
        <v>7.25</v>
      </c>
      <c r="AL14" s="29">
        <f>AK14*AG14</f>
        <v>74.3125</v>
      </c>
      <c r="AM14" s="29">
        <f>SUM(AL14+'MONTH 9'!AM14)</f>
        <v>416.875</v>
      </c>
      <c r="AN14" s="29">
        <f>AK14*200</f>
        <v>1450</v>
      </c>
      <c r="AO14" s="33">
        <f>AM14/AN14</f>
        <v>0.28749999999999998</v>
      </c>
    </row>
    <row r="15" spans="1:41" ht="30" customHeight="1" x14ac:dyDescent="0.25">
      <c r="A15" s="6" t="s">
        <v>6</v>
      </c>
      <c r="B15" s="22"/>
      <c r="C15" s="23">
        <v>1</v>
      </c>
      <c r="D15" s="24">
        <v>1.25</v>
      </c>
      <c r="E15" s="23">
        <v>1</v>
      </c>
      <c r="F15" s="24">
        <v>1</v>
      </c>
      <c r="G15" s="23">
        <v>1</v>
      </c>
      <c r="H15" s="24">
        <v>1</v>
      </c>
      <c r="I15" s="23">
        <v>1</v>
      </c>
      <c r="J15" s="24">
        <v>1</v>
      </c>
      <c r="K15" s="23">
        <v>1</v>
      </c>
      <c r="L15" s="24">
        <v>1</v>
      </c>
      <c r="M15" s="23"/>
      <c r="N15" s="24"/>
      <c r="O15" s="23"/>
      <c r="P15" s="24"/>
      <c r="Q15" s="23"/>
      <c r="R15" s="24"/>
      <c r="S15" s="23"/>
      <c r="T15" s="24"/>
      <c r="U15" s="23"/>
      <c r="V15" s="24"/>
      <c r="W15" s="23"/>
      <c r="X15" s="24"/>
      <c r="Y15" s="23"/>
      <c r="Z15" s="24"/>
      <c r="AA15" s="23"/>
      <c r="AB15" s="24"/>
      <c r="AC15" s="23"/>
      <c r="AD15" s="24"/>
      <c r="AE15" s="23"/>
      <c r="AF15" s="24"/>
      <c r="AG15" s="27">
        <f t="shared" ref="AG15:AG21" si="2">SUM(B15:AF15)</f>
        <v>10.25</v>
      </c>
      <c r="AH15" s="27">
        <v>0</v>
      </c>
      <c r="AI15" s="27">
        <f t="shared" si="1"/>
        <v>10.25</v>
      </c>
      <c r="AJ15" s="28">
        <f t="shared" ref="AJ15:AJ21" si="3">(AG15+AH15)/AI15</f>
        <v>1</v>
      </c>
      <c r="AK15" s="29">
        <v>7.25</v>
      </c>
      <c r="AL15" s="29">
        <f t="shared" ref="AL15:AL21" si="4">AK15*AG15</f>
        <v>74.3125</v>
      </c>
      <c r="AM15" s="29">
        <f>SUM(AL15+'MONTH 9'!AM15)</f>
        <v>415.0625</v>
      </c>
      <c r="AN15" s="29">
        <f>AK15*600</f>
        <v>4350</v>
      </c>
      <c r="AO15" s="33">
        <f t="shared" ref="AO15:AO53" si="5">AM15/AN15</f>
        <v>9.5416666666666664E-2</v>
      </c>
    </row>
    <row r="16" spans="1:41" ht="30" customHeight="1" x14ac:dyDescent="0.25">
      <c r="A16" s="5" t="s">
        <v>41</v>
      </c>
      <c r="B16" s="24"/>
      <c r="C16" s="23"/>
      <c r="D16" s="24">
        <v>1</v>
      </c>
      <c r="E16" s="23">
        <v>1</v>
      </c>
      <c r="F16" s="24">
        <v>1.25</v>
      </c>
      <c r="G16" s="23">
        <v>1</v>
      </c>
      <c r="H16" s="24">
        <v>1</v>
      </c>
      <c r="I16" s="23">
        <v>1</v>
      </c>
      <c r="J16" s="24">
        <v>1</v>
      </c>
      <c r="K16" s="23">
        <v>1</v>
      </c>
      <c r="L16" s="24">
        <v>1</v>
      </c>
      <c r="M16" s="23">
        <v>1</v>
      </c>
      <c r="N16" s="24"/>
      <c r="O16" s="23"/>
      <c r="P16" s="24"/>
      <c r="Q16" s="23"/>
      <c r="R16" s="24"/>
      <c r="S16" s="23"/>
      <c r="T16" s="24"/>
      <c r="U16" s="23"/>
      <c r="V16" s="24"/>
      <c r="W16" s="23"/>
      <c r="X16" s="24"/>
      <c r="Y16" s="23"/>
      <c r="Z16" s="24"/>
      <c r="AA16" s="23"/>
      <c r="AB16" s="24"/>
      <c r="AC16" s="23"/>
      <c r="AD16" s="24"/>
      <c r="AE16" s="23"/>
      <c r="AF16" s="24"/>
      <c r="AG16" s="27">
        <f t="shared" si="2"/>
        <v>10.25</v>
      </c>
      <c r="AH16" s="27">
        <v>0</v>
      </c>
      <c r="AI16" s="27">
        <f t="shared" si="1"/>
        <v>10.25</v>
      </c>
      <c r="AJ16" s="28">
        <f t="shared" si="3"/>
        <v>1</v>
      </c>
      <c r="AK16" s="29">
        <v>25</v>
      </c>
      <c r="AL16" s="29">
        <f t="shared" si="4"/>
        <v>256.25</v>
      </c>
      <c r="AM16" s="29">
        <f>SUM(AL16+'MONTH 9'!AM16)</f>
        <v>1425</v>
      </c>
      <c r="AN16" s="29">
        <f t="shared" ref="AN16:AN20" si="6">AK16*200</f>
        <v>5000</v>
      </c>
      <c r="AO16" s="33">
        <f t="shared" si="5"/>
        <v>0.28499999999999998</v>
      </c>
    </row>
    <row r="17" spans="1:41" ht="30" customHeight="1" x14ac:dyDescent="0.25">
      <c r="A17" s="6" t="s">
        <v>22</v>
      </c>
      <c r="B17" s="24"/>
      <c r="C17" s="23"/>
      <c r="D17" s="24"/>
      <c r="E17" s="23">
        <v>1</v>
      </c>
      <c r="F17" s="24">
        <v>1</v>
      </c>
      <c r="G17" s="23">
        <v>1</v>
      </c>
      <c r="H17" s="24">
        <v>1.25</v>
      </c>
      <c r="I17" s="23">
        <v>1</v>
      </c>
      <c r="J17" s="24">
        <v>1</v>
      </c>
      <c r="K17" s="23">
        <v>1</v>
      </c>
      <c r="L17" s="24">
        <v>1</v>
      </c>
      <c r="M17" s="23">
        <v>1</v>
      </c>
      <c r="N17" s="24">
        <v>1</v>
      </c>
      <c r="O17" s="23"/>
      <c r="P17" s="24"/>
      <c r="Q17" s="23"/>
      <c r="R17" s="24"/>
      <c r="S17" s="23"/>
      <c r="T17" s="24"/>
      <c r="U17" s="23"/>
      <c r="V17" s="24"/>
      <c r="W17" s="23"/>
      <c r="X17" s="24"/>
      <c r="Y17" s="23"/>
      <c r="Z17" s="24"/>
      <c r="AA17" s="23"/>
      <c r="AB17" s="24"/>
      <c r="AC17" s="23"/>
      <c r="AD17" s="24"/>
      <c r="AE17" s="23"/>
      <c r="AF17" s="24"/>
      <c r="AG17" s="27">
        <f t="shared" si="2"/>
        <v>10.25</v>
      </c>
      <c r="AH17" s="27">
        <v>0</v>
      </c>
      <c r="AI17" s="27">
        <f t="shared" si="1"/>
        <v>10.25</v>
      </c>
      <c r="AJ17" s="28">
        <f t="shared" si="3"/>
        <v>1</v>
      </c>
      <c r="AK17" s="29">
        <v>12</v>
      </c>
      <c r="AL17" s="29">
        <f t="shared" si="4"/>
        <v>123</v>
      </c>
      <c r="AM17" s="29">
        <f>SUM(AL17+'MONTH 9'!AM17)</f>
        <v>681</v>
      </c>
      <c r="AN17" s="29">
        <f t="shared" si="6"/>
        <v>2400</v>
      </c>
      <c r="AO17" s="33">
        <f t="shared" si="5"/>
        <v>0.28375</v>
      </c>
    </row>
    <row r="18" spans="1:41" ht="30" customHeight="1" x14ac:dyDescent="0.25">
      <c r="A18" s="6" t="s">
        <v>17</v>
      </c>
      <c r="B18" s="24"/>
      <c r="C18" s="23"/>
      <c r="D18" s="24"/>
      <c r="E18" s="23"/>
      <c r="F18" s="24">
        <v>1</v>
      </c>
      <c r="G18" s="23">
        <v>1</v>
      </c>
      <c r="H18" s="24">
        <v>1</v>
      </c>
      <c r="I18" s="23">
        <v>1</v>
      </c>
      <c r="J18" s="24">
        <v>1.25</v>
      </c>
      <c r="K18" s="23">
        <v>1</v>
      </c>
      <c r="L18" s="24">
        <v>1</v>
      </c>
      <c r="M18" s="23">
        <v>1</v>
      </c>
      <c r="N18" s="24">
        <v>1</v>
      </c>
      <c r="O18" s="23">
        <v>1</v>
      </c>
      <c r="P18" s="24"/>
      <c r="Q18" s="23"/>
      <c r="R18" s="24"/>
      <c r="S18" s="23"/>
      <c r="T18" s="24"/>
      <c r="U18" s="23"/>
      <c r="V18" s="24"/>
      <c r="W18" s="23"/>
      <c r="X18" s="24"/>
      <c r="Y18" s="23"/>
      <c r="Z18" s="24"/>
      <c r="AA18" s="23"/>
      <c r="AB18" s="24"/>
      <c r="AC18" s="23"/>
      <c r="AD18" s="24"/>
      <c r="AE18" s="23"/>
      <c r="AF18" s="24"/>
      <c r="AG18" s="27">
        <f t="shared" si="2"/>
        <v>10.25</v>
      </c>
      <c r="AH18" s="27">
        <v>0</v>
      </c>
      <c r="AI18" s="27">
        <f t="shared" si="1"/>
        <v>10.25</v>
      </c>
      <c r="AJ18" s="28">
        <f t="shared" si="3"/>
        <v>1</v>
      </c>
      <c r="AK18" s="29">
        <v>7.25</v>
      </c>
      <c r="AL18" s="29">
        <f t="shared" si="4"/>
        <v>74.3125</v>
      </c>
      <c r="AM18" s="29">
        <f>SUM(AL18+'MONTH 9'!AM18)</f>
        <v>409.625</v>
      </c>
      <c r="AN18" s="29">
        <f t="shared" si="6"/>
        <v>1450</v>
      </c>
      <c r="AO18" s="33">
        <f t="shared" si="5"/>
        <v>0.28249999999999997</v>
      </c>
    </row>
    <row r="19" spans="1:41" ht="30" customHeight="1" x14ac:dyDescent="0.25">
      <c r="A19" s="6" t="s">
        <v>10</v>
      </c>
      <c r="B19" s="24"/>
      <c r="C19" s="23"/>
      <c r="D19" s="24"/>
      <c r="E19" s="23"/>
      <c r="F19" s="24"/>
      <c r="G19" s="23">
        <v>1</v>
      </c>
      <c r="H19" s="24">
        <v>1</v>
      </c>
      <c r="I19" s="23">
        <v>1</v>
      </c>
      <c r="J19" s="24">
        <v>1</v>
      </c>
      <c r="K19" s="23">
        <v>1</v>
      </c>
      <c r="L19" s="24">
        <v>1.25</v>
      </c>
      <c r="M19" s="23">
        <v>1</v>
      </c>
      <c r="N19" s="24">
        <v>1</v>
      </c>
      <c r="O19" s="23">
        <v>1</v>
      </c>
      <c r="P19" s="24">
        <v>1</v>
      </c>
      <c r="Q19" s="23"/>
      <c r="R19" s="24"/>
      <c r="S19" s="23"/>
      <c r="T19" s="24"/>
      <c r="U19" s="23"/>
      <c r="V19" s="24"/>
      <c r="W19" s="23"/>
      <c r="X19" s="24"/>
      <c r="Y19" s="23"/>
      <c r="Z19" s="24"/>
      <c r="AA19" s="23"/>
      <c r="AB19" s="24"/>
      <c r="AC19" s="23"/>
      <c r="AD19" s="24"/>
      <c r="AE19" s="23"/>
      <c r="AF19" s="24"/>
      <c r="AG19" s="27">
        <f t="shared" si="2"/>
        <v>10.25</v>
      </c>
      <c r="AH19" s="27">
        <v>0</v>
      </c>
      <c r="AI19" s="27">
        <f t="shared" si="1"/>
        <v>10.25</v>
      </c>
      <c r="AJ19" s="28">
        <f t="shared" si="3"/>
        <v>1</v>
      </c>
      <c r="AK19" s="29">
        <v>7.25</v>
      </c>
      <c r="AL19" s="29">
        <f t="shared" si="4"/>
        <v>74.3125</v>
      </c>
      <c r="AM19" s="29">
        <f>SUM(AL19+'MONTH 9'!AM19)</f>
        <v>407.8125</v>
      </c>
      <c r="AN19" s="29">
        <f t="shared" si="6"/>
        <v>1450</v>
      </c>
      <c r="AO19" s="33">
        <f t="shared" si="5"/>
        <v>0.28125</v>
      </c>
    </row>
    <row r="20" spans="1:41" ht="30" customHeight="1" x14ac:dyDescent="0.25">
      <c r="A20" s="6" t="s">
        <v>23</v>
      </c>
      <c r="B20" s="24"/>
      <c r="C20" s="23"/>
      <c r="D20" s="24"/>
      <c r="E20" s="23"/>
      <c r="F20" s="24"/>
      <c r="G20" s="23"/>
      <c r="H20" s="24">
        <v>1</v>
      </c>
      <c r="I20" s="23">
        <v>1</v>
      </c>
      <c r="J20" s="24">
        <v>1</v>
      </c>
      <c r="K20" s="23">
        <v>1</v>
      </c>
      <c r="L20" s="24">
        <v>1</v>
      </c>
      <c r="M20" s="23">
        <v>1</v>
      </c>
      <c r="N20" s="24">
        <v>1.25</v>
      </c>
      <c r="O20" s="23">
        <v>1</v>
      </c>
      <c r="P20" s="24">
        <v>1</v>
      </c>
      <c r="Q20" s="23">
        <v>1</v>
      </c>
      <c r="R20" s="24"/>
      <c r="S20" s="23"/>
      <c r="T20" s="24"/>
      <c r="U20" s="23"/>
      <c r="V20" s="24"/>
      <c r="W20" s="23"/>
      <c r="X20" s="24"/>
      <c r="Y20" s="23"/>
      <c r="Z20" s="24"/>
      <c r="AA20" s="23"/>
      <c r="AB20" s="24"/>
      <c r="AC20" s="23"/>
      <c r="AD20" s="24"/>
      <c r="AE20" s="23"/>
      <c r="AF20" s="24"/>
      <c r="AG20" s="27">
        <f t="shared" si="2"/>
        <v>10.25</v>
      </c>
      <c r="AH20" s="27">
        <v>0</v>
      </c>
      <c r="AI20" s="27">
        <f t="shared" si="1"/>
        <v>10.25</v>
      </c>
      <c r="AJ20" s="28">
        <f t="shared" si="3"/>
        <v>1</v>
      </c>
      <c r="AK20" s="29">
        <v>7.25</v>
      </c>
      <c r="AL20" s="29">
        <f t="shared" si="4"/>
        <v>74.3125</v>
      </c>
      <c r="AM20" s="29">
        <f>SUM(AL20+'MONTH 9'!AM20)</f>
        <v>406</v>
      </c>
      <c r="AN20" s="29">
        <f t="shared" si="6"/>
        <v>1450</v>
      </c>
      <c r="AO20" s="33">
        <f t="shared" si="5"/>
        <v>0.28000000000000003</v>
      </c>
    </row>
    <row r="21" spans="1:41" ht="30" customHeight="1" x14ac:dyDescent="0.25">
      <c r="A21" s="5" t="s">
        <v>14</v>
      </c>
      <c r="B21" s="22"/>
      <c r="C21" s="23"/>
      <c r="D21" s="24"/>
      <c r="E21" s="23"/>
      <c r="F21" s="24"/>
      <c r="G21" s="23"/>
      <c r="H21" s="24"/>
      <c r="I21" s="23">
        <v>1</v>
      </c>
      <c r="J21" s="24">
        <v>1</v>
      </c>
      <c r="K21" s="23">
        <v>1</v>
      </c>
      <c r="L21" s="24">
        <v>1</v>
      </c>
      <c r="M21" s="23">
        <v>1</v>
      </c>
      <c r="N21" s="24">
        <v>1</v>
      </c>
      <c r="O21" s="23">
        <v>1</v>
      </c>
      <c r="P21" s="24">
        <v>1.25</v>
      </c>
      <c r="Q21" s="23">
        <v>1</v>
      </c>
      <c r="R21" s="24">
        <v>1</v>
      </c>
      <c r="S21" s="23"/>
      <c r="T21" s="24"/>
      <c r="U21" s="23"/>
      <c r="V21" s="24"/>
      <c r="W21" s="23"/>
      <c r="X21" s="24"/>
      <c r="Y21" s="23"/>
      <c r="Z21" s="24"/>
      <c r="AA21" s="23"/>
      <c r="AB21" s="24"/>
      <c r="AC21" s="23"/>
      <c r="AD21" s="24"/>
      <c r="AE21" s="23"/>
      <c r="AF21" s="24"/>
      <c r="AG21" s="27">
        <f t="shared" si="2"/>
        <v>10.25</v>
      </c>
      <c r="AH21" s="27">
        <v>0</v>
      </c>
      <c r="AI21" s="27">
        <f t="shared" si="1"/>
        <v>10.25</v>
      </c>
      <c r="AJ21" s="28">
        <f t="shared" si="3"/>
        <v>1</v>
      </c>
      <c r="AK21" s="29">
        <v>7.25</v>
      </c>
      <c r="AL21" s="29">
        <f t="shared" si="4"/>
        <v>74.3125</v>
      </c>
      <c r="AM21" s="29">
        <f>SUM(AL21+'MONTH 9'!AM21)</f>
        <v>404.1875</v>
      </c>
      <c r="AN21" s="29">
        <f>AK21*300</f>
        <v>2175</v>
      </c>
      <c r="AO21" s="33">
        <f t="shared" si="5"/>
        <v>0.18583333333333332</v>
      </c>
    </row>
    <row r="22" spans="1:41" ht="17.399999999999999" customHeight="1" x14ac:dyDescent="0.25">
      <c r="A22" s="36" t="s">
        <v>56</v>
      </c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9"/>
      <c r="AH22" s="39"/>
      <c r="AI22" s="39"/>
      <c r="AJ22" s="39"/>
      <c r="AK22" s="39"/>
      <c r="AL22" s="39"/>
      <c r="AM22" s="39"/>
      <c r="AN22" s="39"/>
      <c r="AO22" s="39"/>
    </row>
    <row r="23" spans="1:41" ht="30" customHeight="1" x14ac:dyDescent="0.25">
      <c r="A23" s="6" t="s">
        <v>26</v>
      </c>
      <c r="B23" s="22"/>
      <c r="C23" s="23"/>
      <c r="D23" s="24"/>
      <c r="E23" s="23"/>
      <c r="F23" s="24"/>
      <c r="G23" s="23"/>
      <c r="H23" s="24"/>
      <c r="I23" s="23"/>
      <c r="J23" s="24">
        <v>1</v>
      </c>
      <c r="K23" s="23">
        <v>1</v>
      </c>
      <c r="L23" s="24">
        <v>1</v>
      </c>
      <c r="M23" s="23">
        <v>1</v>
      </c>
      <c r="N23" s="24">
        <v>1</v>
      </c>
      <c r="O23" s="23">
        <v>1</v>
      </c>
      <c r="P23" s="24">
        <v>1</v>
      </c>
      <c r="Q23" s="23">
        <v>1</v>
      </c>
      <c r="R23" s="24">
        <v>1.25</v>
      </c>
      <c r="S23" s="23">
        <v>1</v>
      </c>
      <c r="T23" s="24"/>
      <c r="U23" s="23"/>
      <c r="V23" s="24"/>
      <c r="W23" s="23"/>
      <c r="X23" s="24"/>
      <c r="Y23" s="23"/>
      <c r="Z23" s="24"/>
      <c r="AA23" s="23"/>
      <c r="AB23" s="24"/>
      <c r="AC23" s="23"/>
      <c r="AD23" s="24"/>
      <c r="AE23" s="23"/>
      <c r="AF23" s="24"/>
      <c r="AG23" s="27">
        <f t="shared" ref="AG23:AG31" si="7">SUM(B23:AF23)</f>
        <v>10.25</v>
      </c>
      <c r="AH23" s="27">
        <v>0</v>
      </c>
      <c r="AI23" s="27">
        <f t="shared" si="1"/>
        <v>10.25</v>
      </c>
      <c r="AJ23" s="28">
        <f t="shared" ref="AJ23:AJ31" si="8">(AG23+AH23)/AI23</f>
        <v>1</v>
      </c>
      <c r="AK23" s="29">
        <v>7.25</v>
      </c>
      <c r="AL23" s="29">
        <f t="shared" ref="AL23:AL31" si="9">AK23*AG23</f>
        <v>74.3125</v>
      </c>
      <c r="AM23" s="29">
        <f>SUM(AL23+'MONTH 9'!AM23)</f>
        <v>402.375</v>
      </c>
      <c r="AN23" s="29">
        <f t="shared" ref="AN23:AN51" si="10">AK23*200</f>
        <v>1450</v>
      </c>
      <c r="AO23" s="33">
        <f t="shared" si="5"/>
        <v>0.27750000000000002</v>
      </c>
    </row>
    <row r="24" spans="1:41" ht="30" customHeight="1" x14ac:dyDescent="0.25">
      <c r="A24" s="7" t="s">
        <v>29</v>
      </c>
      <c r="B24" s="24"/>
      <c r="C24" s="23"/>
      <c r="D24" s="24"/>
      <c r="E24" s="23"/>
      <c r="F24" s="24"/>
      <c r="G24" s="23"/>
      <c r="H24" s="24"/>
      <c r="I24" s="23"/>
      <c r="J24" s="24"/>
      <c r="K24" s="23">
        <v>1</v>
      </c>
      <c r="L24" s="24">
        <v>1</v>
      </c>
      <c r="M24" s="23">
        <v>1</v>
      </c>
      <c r="N24" s="24">
        <v>1</v>
      </c>
      <c r="O24" s="23">
        <v>1</v>
      </c>
      <c r="P24" s="24">
        <v>1</v>
      </c>
      <c r="Q24" s="23">
        <v>1</v>
      </c>
      <c r="R24" s="24">
        <v>1</v>
      </c>
      <c r="S24" s="23">
        <v>1</v>
      </c>
      <c r="T24" s="24">
        <v>1.25</v>
      </c>
      <c r="U24" s="23"/>
      <c r="V24" s="24"/>
      <c r="W24" s="23"/>
      <c r="X24" s="24"/>
      <c r="Y24" s="23"/>
      <c r="Z24" s="24"/>
      <c r="AA24" s="23"/>
      <c r="AB24" s="24"/>
      <c r="AC24" s="23"/>
      <c r="AD24" s="24"/>
      <c r="AE24" s="23"/>
      <c r="AF24" s="24"/>
      <c r="AG24" s="27">
        <f t="shared" si="7"/>
        <v>10.25</v>
      </c>
      <c r="AH24" s="27">
        <v>0</v>
      </c>
      <c r="AI24" s="27">
        <f t="shared" si="1"/>
        <v>10.25</v>
      </c>
      <c r="AJ24" s="28">
        <f t="shared" si="8"/>
        <v>1</v>
      </c>
      <c r="AK24" s="29">
        <v>10</v>
      </c>
      <c r="AL24" s="29">
        <f t="shared" si="9"/>
        <v>102.5</v>
      </c>
      <c r="AM24" s="29">
        <f>SUM(AL24+'MONTH 9'!AM24)</f>
        <v>552.5</v>
      </c>
      <c r="AN24" s="29">
        <f t="shared" si="10"/>
        <v>2000</v>
      </c>
      <c r="AO24" s="33">
        <f t="shared" si="5"/>
        <v>0.27625</v>
      </c>
    </row>
    <row r="25" spans="1:41" ht="30" customHeight="1" x14ac:dyDescent="0.25">
      <c r="A25" s="6" t="s">
        <v>5</v>
      </c>
      <c r="B25" s="24"/>
      <c r="C25" s="23"/>
      <c r="D25" s="24"/>
      <c r="E25" s="23"/>
      <c r="F25" s="24"/>
      <c r="G25" s="23"/>
      <c r="H25" s="24"/>
      <c r="I25" s="23"/>
      <c r="J25" s="24"/>
      <c r="K25" s="23"/>
      <c r="L25" s="24">
        <v>1</v>
      </c>
      <c r="M25" s="23">
        <v>1</v>
      </c>
      <c r="N25" s="24">
        <v>1</v>
      </c>
      <c r="O25" s="23">
        <v>1</v>
      </c>
      <c r="P25" s="24">
        <v>1</v>
      </c>
      <c r="Q25" s="23">
        <v>1</v>
      </c>
      <c r="R25" s="24">
        <v>1</v>
      </c>
      <c r="S25" s="23">
        <v>1</v>
      </c>
      <c r="T25" s="24">
        <v>1</v>
      </c>
      <c r="U25" s="23">
        <v>1</v>
      </c>
      <c r="V25" s="24"/>
      <c r="W25" s="23"/>
      <c r="X25" s="24"/>
      <c r="Y25" s="23"/>
      <c r="Z25" s="24"/>
      <c r="AA25" s="23"/>
      <c r="AB25" s="24"/>
      <c r="AC25" s="23"/>
      <c r="AD25" s="24"/>
      <c r="AE25" s="23"/>
      <c r="AF25" s="24"/>
      <c r="AG25" s="27">
        <f t="shared" si="7"/>
        <v>10</v>
      </c>
      <c r="AH25" s="27">
        <v>0</v>
      </c>
      <c r="AI25" s="27">
        <f t="shared" si="1"/>
        <v>10</v>
      </c>
      <c r="AJ25" s="28">
        <f t="shared" si="8"/>
        <v>1</v>
      </c>
      <c r="AK25" s="29">
        <v>20</v>
      </c>
      <c r="AL25" s="29">
        <f t="shared" si="9"/>
        <v>200</v>
      </c>
      <c r="AM25" s="29">
        <f>SUM(AL25+'MONTH 9'!AM25)</f>
        <v>1100</v>
      </c>
      <c r="AN25" s="29">
        <f t="shared" si="10"/>
        <v>4000</v>
      </c>
      <c r="AO25" s="33">
        <f t="shared" si="5"/>
        <v>0.27500000000000002</v>
      </c>
    </row>
    <row r="26" spans="1:41" ht="30" customHeight="1" x14ac:dyDescent="0.25">
      <c r="A26" s="6" t="s">
        <v>25</v>
      </c>
      <c r="B26" s="22"/>
      <c r="C26" s="23"/>
      <c r="D26" s="24"/>
      <c r="E26" s="23"/>
      <c r="F26" s="24"/>
      <c r="G26" s="23"/>
      <c r="H26" s="24"/>
      <c r="I26" s="23"/>
      <c r="J26" s="24"/>
      <c r="K26" s="23"/>
      <c r="L26" s="24"/>
      <c r="M26" s="23">
        <v>1</v>
      </c>
      <c r="N26" s="24">
        <v>1</v>
      </c>
      <c r="O26" s="23">
        <v>1</v>
      </c>
      <c r="P26" s="24">
        <v>1</v>
      </c>
      <c r="Q26" s="23">
        <v>1</v>
      </c>
      <c r="R26" s="24">
        <v>1</v>
      </c>
      <c r="S26" s="23">
        <v>1</v>
      </c>
      <c r="T26" s="24">
        <v>1</v>
      </c>
      <c r="U26" s="23">
        <v>1</v>
      </c>
      <c r="V26" s="24">
        <v>1</v>
      </c>
      <c r="W26" s="23"/>
      <c r="X26" s="24"/>
      <c r="Y26" s="23"/>
      <c r="Z26" s="24"/>
      <c r="AA26" s="23"/>
      <c r="AB26" s="24"/>
      <c r="AC26" s="23"/>
      <c r="AD26" s="24"/>
      <c r="AE26" s="23"/>
      <c r="AF26" s="24"/>
      <c r="AG26" s="27">
        <f t="shared" si="7"/>
        <v>10</v>
      </c>
      <c r="AH26" s="27">
        <v>0</v>
      </c>
      <c r="AI26" s="27">
        <f t="shared" si="1"/>
        <v>10</v>
      </c>
      <c r="AJ26" s="28">
        <f t="shared" si="8"/>
        <v>1</v>
      </c>
      <c r="AK26" s="29">
        <v>15</v>
      </c>
      <c r="AL26" s="29">
        <f t="shared" si="9"/>
        <v>150</v>
      </c>
      <c r="AM26" s="29">
        <f>SUM(AL26+'MONTH 9'!AM26)</f>
        <v>825</v>
      </c>
      <c r="AN26" s="29">
        <f>AK26*1200</f>
        <v>18000</v>
      </c>
      <c r="AO26" s="33">
        <f t="shared" si="5"/>
        <v>4.583333333333333E-2</v>
      </c>
    </row>
    <row r="27" spans="1:41" ht="30" customHeight="1" x14ac:dyDescent="0.25">
      <c r="A27" s="6" t="s">
        <v>7</v>
      </c>
      <c r="B27" s="24"/>
      <c r="C27" s="23"/>
      <c r="D27" s="24"/>
      <c r="E27" s="23"/>
      <c r="F27" s="24"/>
      <c r="G27" s="23"/>
      <c r="H27" s="24"/>
      <c r="I27" s="23"/>
      <c r="J27" s="24"/>
      <c r="K27" s="23"/>
      <c r="L27" s="24"/>
      <c r="M27" s="23"/>
      <c r="N27" s="24">
        <v>1</v>
      </c>
      <c r="O27" s="23">
        <v>1</v>
      </c>
      <c r="P27" s="24">
        <v>1</v>
      </c>
      <c r="Q27" s="23">
        <v>1</v>
      </c>
      <c r="R27" s="24">
        <v>1</v>
      </c>
      <c r="S27" s="23">
        <v>1</v>
      </c>
      <c r="T27" s="24">
        <v>1</v>
      </c>
      <c r="U27" s="23">
        <v>1</v>
      </c>
      <c r="V27" s="24">
        <v>1</v>
      </c>
      <c r="W27" s="23">
        <v>1</v>
      </c>
      <c r="X27" s="24"/>
      <c r="Y27" s="23"/>
      <c r="Z27" s="24"/>
      <c r="AA27" s="23"/>
      <c r="AB27" s="24"/>
      <c r="AC27" s="23"/>
      <c r="AD27" s="24"/>
      <c r="AE27" s="23"/>
      <c r="AF27" s="24"/>
      <c r="AG27" s="27">
        <f t="shared" si="7"/>
        <v>10</v>
      </c>
      <c r="AH27" s="27">
        <v>0</v>
      </c>
      <c r="AI27" s="27">
        <f t="shared" si="1"/>
        <v>10</v>
      </c>
      <c r="AJ27" s="28">
        <f t="shared" si="8"/>
        <v>1</v>
      </c>
      <c r="AK27" s="29">
        <v>7.25</v>
      </c>
      <c r="AL27" s="29">
        <f t="shared" si="9"/>
        <v>72.5</v>
      </c>
      <c r="AM27" s="29">
        <f>SUM(AL27+'MONTH 9'!AM27)</f>
        <v>398.75</v>
      </c>
      <c r="AN27" s="29">
        <f t="shared" si="10"/>
        <v>1450</v>
      </c>
      <c r="AO27" s="33">
        <f t="shared" si="5"/>
        <v>0.27500000000000002</v>
      </c>
    </row>
    <row r="28" spans="1:41" ht="30" customHeight="1" x14ac:dyDescent="0.25">
      <c r="A28" s="6" t="s">
        <v>8</v>
      </c>
      <c r="B28" s="24"/>
      <c r="C28" s="23"/>
      <c r="D28" s="24"/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>
        <v>1</v>
      </c>
      <c r="P28" s="24">
        <v>1</v>
      </c>
      <c r="Q28" s="23">
        <v>1</v>
      </c>
      <c r="R28" s="24">
        <v>1</v>
      </c>
      <c r="S28" s="23">
        <v>1</v>
      </c>
      <c r="T28" s="24">
        <v>1</v>
      </c>
      <c r="U28" s="23">
        <v>1</v>
      </c>
      <c r="V28" s="24">
        <v>1</v>
      </c>
      <c r="W28" s="23">
        <v>1</v>
      </c>
      <c r="X28" s="24">
        <v>1</v>
      </c>
      <c r="Y28" s="23"/>
      <c r="Z28" s="24"/>
      <c r="AA28" s="23"/>
      <c r="AB28" s="24"/>
      <c r="AC28" s="23"/>
      <c r="AD28" s="24"/>
      <c r="AE28" s="23"/>
      <c r="AF28" s="24"/>
      <c r="AG28" s="27">
        <f t="shared" si="7"/>
        <v>10</v>
      </c>
      <c r="AH28" s="27">
        <v>0</v>
      </c>
      <c r="AI28" s="27">
        <f t="shared" si="1"/>
        <v>10</v>
      </c>
      <c r="AJ28" s="28">
        <f t="shared" si="8"/>
        <v>1</v>
      </c>
      <c r="AK28" s="29">
        <v>30</v>
      </c>
      <c r="AL28" s="29">
        <f t="shared" si="9"/>
        <v>300</v>
      </c>
      <c r="AM28" s="29">
        <f>SUM(AL28+'MONTH 9'!AM28)</f>
        <v>1650</v>
      </c>
      <c r="AN28" s="29">
        <f t="shared" si="10"/>
        <v>6000</v>
      </c>
      <c r="AO28" s="33">
        <f t="shared" si="5"/>
        <v>0.27500000000000002</v>
      </c>
    </row>
    <row r="29" spans="1:41" ht="30" customHeight="1" x14ac:dyDescent="0.25">
      <c r="A29" s="6" t="s">
        <v>9</v>
      </c>
      <c r="B29" s="24"/>
      <c r="C29" s="23"/>
      <c r="D29" s="24"/>
      <c r="E29" s="23"/>
      <c r="F29" s="24"/>
      <c r="G29" s="23"/>
      <c r="H29" s="24"/>
      <c r="I29" s="23"/>
      <c r="J29" s="24"/>
      <c r="K29" s="23"/>
      <c r="L29" s="24"/>
      <c r="M29" s="23"/>
      <c r="N29" s="24"/>
      <c r="O29" s="23"/>
      <c r="P29" s="24">
        <v>1</v>
      </c>
      <c r="Q29" s="23">
        <v>1</v>
      </c>
      <c r="R29" s="24">
        <v>1</v>
      </c>
      <c r="S29" s="23">
        <v>1</v>
      </c>
      <c r="T29" s="24">
        <v>1</v>
      </c>
      <c r="U29" s="23">
        <v>1</v>
      </c>
      <c r="V29" s="24">
        <v>1</v>
      </c>
      <c r="W29" s="23">
        <v>1</v>
      </c>
      <c r="X29" s="24">
        <v>1</v>
      </c>
      <c r="Y29" s="23">
        <v>1</v>
      </c>
      <c r="Z29" s="24"/>
      <c r="AA29" s="23"/>
      <c r="AB29" s="24"/>
      <c r="AC29" s="23"/>
      <c r="AD29" s="24"/>
      <c r="AE29" s="23"/>
      <c r="AF29" s="24"/>
      <c r="AG29" s="27">
        <f t="shared" si="7"/>
        <v>10</v>
      </c>
      <c r="AH29" s="27">
        <v>0</v>
      </c>
      <c r="AI29" s="27">
        <f t="shared" si="1"/>
        <v>10</v>
      </c>
      <c r="AJ29" s="28">
        <f t="shared" si="8"/>
        <v>1</v>
      </c>
      <c r="AK29" s="29">
        <v>30</v>
      </c>
      <c r="AL29" s="29">
        <f t="shared" si="9"/>
        <v>300</v>
      </c>
      <c r="AM29" s="29">
        <f>SUM(AL29+'MONTH 9'!AM29)</f>
        <v>1650</v>
      </c>
      <c r="AN29" s="29">
        <f t="shared" si="10"/>
        <v>6000</v>
      </c>
      <c r="AO29" s="33">
        <f t="shared" si="5"/>
        <v>0.27500000000000002</v>
      </c>
    </row>
    <row r="30" spans="1:41" ht="30" customHeight="1" x14ac:dyDescent="0.25">
      <c r="A30" s="6" t="s">
        <v>16</v>
      </c>
      <c r="B30" s="24"/>
      <c r="C30" s="23"/>
      <c r="D30" s="24"/>
      <c r="E30" s="23"/>
      <c r="F30" s="24"/>
      <c r="G30" s="23"/>
      <c r="H30" s="24"/>
      <c r="I30" s="23"/>
      <c r="J30" s="24"/>
      <c r="K30" s="23"/>
      <c r="L30" s="24"/>
      <c r="M30" s="23"/>
      <c r="N30" s="24"/>
      <c r="O30" s="23"/>
      <c r="P30" s="24"/>
      <c r="Q30" s="23">
        <v>1</v>
      </c>
      <c r="R30" s="24">
        <v>1</v>
      </c>
      <c r="S30" s="23">
        <v>1</v>
      </c>
      <c r="T30" s="24">
        <v>1</v>
      </c>
      <c r="U30" s="23">
        <v>1</v>
      </c>
      <c r="V30" s="24">
        <v>1</v>
      </c>
      <c r="W30" s="23">
        <v>1</v>
      </c>
      <c r="X30" s="24">
        <v>1</v>
      </c>
      <c r="Y30" s="23">
        <v>1</v>
      </c>
      <c r="Z30" s="24">
        <v>1</v>
      </c>
      <c r="AA30" s="23"/>
      <c r="AB30" s="24"/>
      <c r="AC30" s="23"/>
      <c r="AD30" s="24"/>
      <c r="AE30" s="23"/>
      <c r="AF30" s="24"/>
      <c r="AG30" s="27">
        <f t="shared" si="7"/>
        <v>10</v>
      </c>
      <c r="AH30" s="27">
        <v>0</v>
      </c>
      <c r="AI30" s="27">
        <f t="shared" si="1"/>
        <v>10</v>
      </c>
      <c r="AJ30" s="28">
        <f t="shared" si="8"/>
        <v>1</v>
      </c>
      <c r="AK30" s="29">
        <v>7.25</v>
      </c>
      <c r="AL30" s="29">
        <f t="shared" si="9"/>
        <v>72.5</v>
      </c>
      <c r="AM30" s="29">
        <f>SUM(AL30+'MONTH 9'!AM30)</f>
        <v>398.75</v>
      </c>
      <c r="AN30" s="29">
        <f t="shared" si="10"/>
        <v>1450</v>
      </c>
      <c r="AO30" s="33">
        <f t="shared" si="5"/>
        <v>0.27500000000000002</v>
      </c>
    </row>
    <row r="31" spans="1:41" ht="30" customHeight="1" x14ac:dyDescent="0.25">
      <c r="A31" s="6" t="s">
        <v>15</v>
      </c>
      <c r="B31" s="24"/>
      <c r="C31" s="23"/>
      <c r="D31" s="24"/>
      <c r="E31" s="23"/>
      <c r="F31" s="24"/>
      <c r="G31" s="23"/>
      <c r="H31" s="24"/>
      <c r="I31" s="23"/>
      <c r="J31" s="24"/>
      <c r="K31" s="23"/>
      <c r="L31" s="24"/>
      <c r="M31" s="23"/>
      <c r="N31" s="24"/>
      <c r="O31" s="23"/>
      <c r="P31" s="24"/>
      <c r="Q31" s="23"/>
      <c r="R31" s="24">
        <v>1</v>
      </c>
      <c r="S31" s="23">
        <v>1</v>
      </c>
      <c r="T31" s="24">
        <v>1</v>
      </c>
      <c r="U31" s="23">
        <v>1</v>
      </c>
      <c r="V31" s="24">
        <v>1</v>
      </c>
      <c r="W31" s="23">
        <v>1</v>
      </c>
      <c r="X31" s="24">
        <v>1</v>
      </c>
      <c r="Y31" s="23">
        <v>1</v>
      </c>
      <c r="Z31" s="24">
        <v>1</v>
      </c>
      <c r="AA31" s="23">
        <v>1</v>
      </c>
      <c r="AB31" s="24"/>
      <c r="AC31" s="23"/>
      <c r="AD31" s="24"/>
      <c r="AE31" s="23"/>
      <c r="AF31" s="24"/>
      <c r="AG31" s="27">
        <f t="shared" si="7"/>
        <v>10</v>
      </c>
      <c r="AH31" s="27">
        <v>0</v>
      </c>
      <c r="AI31" s="27">
        <f t="shared" si="1"/>
        <v>10</v>
      </c>
      <c r="AJ31" s="28">
        <f t="shared" si="8"/>
        <v>1</v>
      </c>
      <c r="AK31" s="29">
        <v>15</v>
      </c>
      <c r="AL31" s="29">
        <f t="shared" si="9"/>
        <v>150</v>
      </c>
      <c r="AM31" s="29">
        <f>SUM(AL31+'MONTH 9'!AM31)</f>
        <v>825</v>
      </c>
      <c r="AN31" s="29">
        <f t="shared" si="10"/>
        <v>3000</v>
      </c>
      <c r="AO31" s="33">
        <f t="shared" si="5"/>
        <v>0.27500000000000002</v>
      </c>
    </row>
    <row r="32" spans="1:41" ht="17.399999999999999" customHeight="1" x14ac:dyDescent="0.25">
      <c r="A32" s="36" t="s">
        <v>55</v>
      </c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9"/>
      <c r="AH32" s="39"/>
      <c r="AI32" s="39"/>
      <c r="AJ32" s="39"/>
      <c r="AK32" s="39"/>
      <c r="AL32" s="39"/>
      <c r="AM32" s="39"/>
      <c r="AN32" s="39"/>
      <c r="AO32" s="39"/>
    </row>
    <row r="33" spans="1:41" ht="30" customHeight="1" x14ac:dyDescent="0.25">
      <c r="A33" s="5" t="s">
        <v>48</v>
      </c>
      <c r="B33" s="24"/>
      <c r="C33" s="23"/>
      <c r="D33" s="24"/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Q33" s="23"/>
      <c r="R33" s="24"/>
      <c r="S33" s="23">
        <v>1</v>
      </c>
      <c r="T33" s="24">
        <v>1</v>
      </c>
      <c r="U33" s="23">
        <v>1</v>
      </c>
      <c r="V33" s="24">
        <v>1</v>
      </c>
      <c r="W33" s="23">
        <v>1</v>
      </c>
      <c r="X33" s="24">
        <v>1</v>
      </c>
      <c r="Y33" s="23">
        <v>1</v>
      </c>
      <c r="Z33" s="24">
        <v>1</v>
      </c>
      <c r="AA33" s="23">
        <v>1</v>
      </c>
      <c r="AB33" s="24">
        <v>1</v>
      </c>
      <c r="AC33" s="23"/>
      <c r="AD33" s="24"/>
      <c r="AE33" s="23"/>
      <c r="AF33" s="24"/>
      <c r="AG33" s="27">
        <f t="shared" ref="AG33:AG44" si="11">SUM(B33:AF33)</f>
        <v>10</v>
      </c>
      <c r="AH33" s="27">
        <v>0</v>
      </c>
      <c r="AI33" s="27">
        <f t="shared" si="1"/>
        <v>10</v>
      </c>
      <c r="AJ33" s="28">
        <f t="shared" ref="AJ33:AJ44" si="12">(AG33+AH33)/AI33</f>
        <v>1</v>
      </c>
      <c r="AK33" s="29">
        <v>7.25</v>
      </c>
      <c r="AL33" s="29">
        <f t="shared" ref="AL33:AL44" si="13">AK33*AG33</f>
        <v>72.5</v>
      </c>
      <c r="AM33" s="29">
        <f>SUM(AL33+'MONTH 9'!AM33)</f>
        <v>398.75</v>
      </c>
      <c r="AN33" s="29">
        <f t="shared" si="10"/>
        <v>1450</v>
      </c>
      <c r="AO33" s="33">
        <f t="shared" si="5"/>
        <v>0.27500000000000002</v>
      </c>
    </row>
    <row r="34" spans="1:41" ht="30" customHeight="1" x14ac:dyDescent="0.25">
      <c r="A34" s="5" t="s">
        <v>37</v>
      </c>
      <c r="B34" s="24"/>
      <c r="C34" s="23"/>
      <c r="D34" s="24"/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3"/>
      <c r="R34" s="24"/>
      <c r="S34" s="23"/>
      <c r="T34" s="24">
        <v>1</v>
      </c>
      <c r="U34" s="23">
        <v>1</v>
      </c>
      <c r="V34" s="24">
        <v>1</v>
      </c>
      <c r="W34" s="23">
        <v>1</v>
      </c>
      <c r="X34" s="24">
        <v>1</v>
      </c>
      <c r="Y34" s="23">
        <v>1</v>
      </c>
      <c r="Z34" s="24">
        <v>1</v>
      </c>
      <c r="AA34" s="23">
        <v>1</v>
      </c>
      <c r="AB34" s="24">
        <v>1</v>
      </c>
      <c r="AC34" s="23">
        <v>1</v>
      </c>
      <c r="AD34" s="24"/>
      <c r="AE34" s="23"/>
      <c r="AF34" s="24"/>
      <c r="AG34" s="27">
        <f t="shared" si="11"/>
        <v>10</v>
      </c>
      <c r="AH34" s="27">
        <v>0</v>
      </c>
      <c r="AI34" s="27">
        <f t="shared" si="1"/>
        <v>10</v>
      </c>
      <c r="AJ34" s="28">
        <f t="shared" si="12"/>
        <v>1</v>
      </c>
      <c r="AK34" s="29">
        <v>7.25</v>
      </c>
      <c r="AL34" s="29">
        <f t="shared" si="13"/>
        <v>72.5</v>
      </c>
      <c r="AM34" s="29">
        <f>SUM(AL34+'MONTH 9'!AM34)</f>
        <v>398.75</v>
      </c>
      <c r="AN34" s="29">
        <f t="shared" si="10"/>
        <v>1450</v>
      </c>
      <c r="AO34" s="33">
        <f t="shared" si="5"/>
        <v>0.27500000000000002</v>
      </c>
    </row>
    <row r="35" spans="1:41" ht="30" customHeight="1" x14ac:dyDescent="0.25">
      <c r="A35" s="6" t="s">
        <v>0</v>
      </c>
      <c r="B35" s="24"/>
      <c r="C35" s="23"/>
      <c r="D35" s="24"/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>
        <v>1</v>
      </c>
      <c r="V35" s="24">
        <v>1</v>
      </c>
      <c r="W35" s="23">
        <v>1</v>
      </c>
      <c r="X35" s="24">
        <v>1</v>
      </c>
      <c r="Y35" s="23">
        <v>1</v>
      </c>
      <c r="Z35" s="24">
        <v>1</v>
      </c>
      <c r="AA35" s="23">
        <v>1</v>
      </c>
      <c r="AB35" s="24">
        <v>1</v>
      </c>
      <c r="AC35" s="23">
        <v>1</v>
      </c>
      <c r="AD35" s="24">
        <v>1</v>
      </c>
      <c r="AE35" s="23"/>
      <c r="AF35" s="24"/>
      <c r="AG35" s="27">
        <f t="shared" si="11"/>
        <v>10</v>
      </c>
      <c r="AH35" s="27">
        <v>0</v>
      </c>
      <c r="AI35" s="27">
        <f t="shared" si="1"/>
        <v>10</v>
      </c>
      <c r="AJ35" s="28">
        <f t="shared" si="12"/>
        <v>1</v>
      </c>
      <c r="AK35" s="29">
        <v>7.25</v>
      </c>
      <c r="AL35" s="29">
        <f t="shared" si="13"/>
        <v>72.5</v>
      </c>
      <c r="AM35" s="29">
        <f>SUM(AL35+'MONTH 9'!AM35)</f>
        <v>398.75</v>
      </c>
      <c r="AN35" s="29">
        <f t="shared" si="10"/>
        <v>1450</v>
      </c>
      <c r="AO35" s="33">
        <f t="shared" si="5"/>
        <v>0.27500000000000002</v>
      </c>
    </row>
    <row r="36" spans="1:41" ht="30" customHeight="1" x14ac:dyDescent="0.25">
      <c r="A36" s="6" t="s">
        <v>27</v>
      </c>
      <c r="B36" s="24"/>
      <c r="C36" s="23"/>
      <c r="D36" s="24"/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>
        <v>1</v>
      </c>
      <c r="W36" s="23">
        <v>1</v>
      </c>
      <c r="X36" s="24">
        <v>1</v>
      </c>
      <c r="Y36" s="23">
        <v>1</v>
      </c>
      <c r="Z36" s="24">
        <v>1</v>
      </c>
      <c r="AA36" s="23">
        <v>1</v>
      </c>
      <c r="AB36" s="24">
        <v>1</v>
      </c>
      <c r="AC36" s="23">
        <v>1</v>
      </c>
      <c r="AD36" s="24">
        <v>1</v>
      </c>
      <c r="AE36" s="23">
        <v>1</v>
      </c>
      <c r="AF36" s="24"/>
      <c r="AG36" s="27">
        <f t="shared" si="11"/>
        <v>10</v>
      </c>
      <c r="AH36" s="27">
        <v>0</v>
      </c>
      <c r="AI36" s="27">
        <f t="shared" si="1"/>
        <v>10</v>
      </c>
      <c r="AJ36" s="28">
        <f t="shared" si="12"/>
        <v>1</v>
      </c>
      <c r="AK36" s="29">
        <v>7.25</v>
      </c>
      <c r="AL36" s="29">
        <f t="shared" si="13"/>
        <v>72.5</v>
      </c>
      <c r="AM36" s="29">
        <f>SUM(AL36+'MONTH 9'!AM36)</f>
        <v>398.75</v>
      </c>
      <c r="AN36" s="29">
        <f t="shared" si="10"/>
        <v>1450</v>
      </c>
      <c r="AO36" s="33">
        <f t="shared" si="5"/>
        <v>0.27500000000000002</v>
      </c>
    </row>
    <row r="37" spans="1:41" ht="30" customHeight="1" x14ac:dyDescent="0.25">
      <c r="A37" s="6" t="s">
        <v>24</v>
      </c>
      <c r="B37" s="24"/>
      <c r="C37" s="23"/>
      <c r="D37" s="24"/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>
        <v>1</v>
      </c>
      <c r="X37" s="24">
        <v>1</v>
      </c>
      <c r="Y37" s="23">
        <v>1</v>
      </c>
      <c r="Z37" s="24">
        <v>1</v>
      </c>
      <c r="AA37" s="23">
        <v>1</v>
      </c>
      <c r="AB37" s="24">
        <v>1</v>
      </c>
      <c r="AC37" s="23">
        <v>1</v>
      </c>
      <c r="AD37" s="24">
        <v>1</v>
      </c>
      <c r="AE37" s="23">
        <v>1</v>
      </c>
      <c r="AF37" s="24">
        <v>1</v>
      </c>
      <c r="AG37" s="27">
        <f t="shared" si="11"/>
        <v>10</v>
      </c>
      <c r="AH37" s="27">
        <v>0</v>
      </c>
      <c r="AI37" s="27">
        <f t="shared" si="1"/>
        <v>10</v>
      </c>
      <c r="AJ37" s="28">
        <f t="shared" si="12"/>
        <v>1</v>
      </c>
      <c r="AK37" s="29">
        <v>7.25</v>
      </c>
      <c r="AL37" s="29">
        <f t="shared" si="13"/>
        <v>72.5</v>
      </c>
      <c r="AM37" s="29">
        <f>SUM(AL37+'MONTH 9'!AM37)</f>
        <v>398.75</v>
      </c>
      <c r="AN37" s="29">
        <f t="shared" si="10"/>
        <v>1450</v>
      </c>
      <c r="AO37" s="33">
        <f t="shared" si="5"/>
        <v>0.27500000000000002</v>
      </c>
    </row>
    <row r="38" spans="1:41" ht="30" customHeight="1" x14ac:dyDescent="0.25">
      <c r="A38" s="6" t="s">
        <v>38</v>
      </c>
      <c r="B38" s="24">
        <v>1</v>
      </c>
      <c r="C38" s="23"/>
      <c r="D38" s="24"/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/>
      <c r="X38" s="24">
        <v>1</v>
      </c>
      <c r="Y38" s="23">
        <v>1</v>
      </c>
      <c r="Z38" s="24">
        <v>1</v>
      </c>
      <c r="AA38" s="23">
        <v>1</v>
      </c>
      <c r="AB38" s="24">
        <v>1</v>
      </c>
      <c r="AC38" s="23">
        <v>1</v>
      </c>
      <c r="AD38" s="24">
        <v>1</v>
      </c>
      <c r="AE38" s="23">
        <v>1</v>
      </c>
      <c r="AF38" s="24">
        <v>1</v>
      </c>
      <c r="AG38" s="27">
        <f t="shared" si="11"/>
        <v>10</v>
      </c>
      <c r="AH38" s="27">
        <v>0</v>
      </c>
      <c r="AI38" s="27">
        <f t="shared" si="1"/>
        <v>10</v>
      </c>
      <c r="AJ38" s="28">
        <f t="shared" si="12"/>
        <v>1</v>
      </c>
      <c r="AK38" s="29">
        <v>7.25</v>
      </c>
      <c r="AL38" s="29">
        <f t="shared" si="13"/>
        <v>72.5</v>
      </c>
      <c r="AM38" s="29">
        <f>SUM(AL38+'MONTH 9'!AM38)</f>
        <v>398.75</v>
      </c>
      <c r="AN38" s="29">
        <f t="shared" si="10"/>
        <v>1450</v>
      </c>
      <c r="AO38" s="33">
        <f t="shared" si="5"/>
        <v>0.27500000000000002</v>
      </c>
    </row>
    <row r="39" spans="1:41" ht="30" customHeight="1" x14ac:dyDescent="0.25">
      <c r="A39" s="6" t="s">
        <v>11</v>
      </c>
      <c r="B39" s="24">
        <v>1</v>
      </c>
      <c r="C39" s="23">
        <v>1</v>
      </c>
      <c r="D39" s="24"/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/>
      <c r="X39" s="24"/>
      <c r="Y39" s="23">
        <v>1</v>
      </c>
      <c r="Z39" s="24">
        <v>1</v>
      </c>
      <c r="AA39" s="23">
        <v>1</v>
      </c>
      <c r="AB39" s="24">
        <v>1</v>
      </c>
      <c r="AC39" s="23">
        <v>1</v>
      </c>
      <c r="AD39" s="24">
        <v>1</v>
      </c>
      <c r="AE39" s="23">
        <v>1</v>
      </c>
      <c r="AF39" s="24">
        <v>1</v>
      </c>
      <c r="AG39" s="27">
        <f t="shared" si="11"/>
        <v>10</v>
      </c>
      <c r="AH39" s="27">
        <v>0</v>
      </c>
      <c r="AI39" s="27">
        <f t="shared" si="1"/>
        <v>10</v>
      </c>
      <c r="AJ39" s="28">
        <f t="shared" si="12"/>
        <v>1</v>
      </c>
      <c r="AK39" s="29">
        <v>7.25</v>
      </c>
      <c r="AL39" s="29">
        <f t="shared" si="13"/>
        <v>72.5</v>
      </c>
      <c r="AM39" s="29">
        <f>SUM(AL39+'MONTH 9'!AM39)</f>
        <v>398.75</v>
      </c>
      <c r="AN39" s="29">
        <f t="shared" si="10"/>
        <v>1450</v>
      </c>
      <c r="AO39" s="33">
        <f t="shared" si="5"/>
        <v>0.27500000000000002</v>
      </c>
    </row>
    <row r="40" spans="1:41" ht="30" customHeight="1" x14ac:dyDescent="0.25">
      <c r="A40" s="6" t="s">
        <v>61</v>
      </c>
      <c r="B40" s="24">
        <v>1</v>
      </c>
      <c r="C40" s="23">
        <v>1</v>
      </c>
      <c r="D40" s="24">
        <v>1</v>
      </c>
      <c r="E40" s="23"/>
      <c r="F40" s="24"/>
      <c r="G40" s="23"/>
      <c r="H40" s="24"/>
      <c r="I40" s="23"/>
      <c r="J40" s="24"/>
      <c r="K40" s="23"/>
      <c r="L40" s="24"/>
      <c r="M40" s="23"/>
      <c r="N40" s="24"/>
      <c r="O40" s="23"/>
      <c r="P40" s="24"/>
      <c r="Q40" s="23"/>
      <c r="R40" s="24"/>
      <c r="S40" s="23"/>
      <c r="T40" s="24"/>
      <c r="U40" s="23"/>
      <c r="V40" s="24"/>
      <c r="W40" s="23"/>
      <c r="X40" s="24"/>
      <c r="Y40" s="23"/>
      <c r="Z40" s="24">
        <v>1</v>
      </c>
      <c r="AA40" s="23">
        <v>1</v>
      </c>
      <c r="AB40" s="24">
        <v>1</v>
      </c>
      <c r="AC40" s="23">
        <v>1</v>
      </c>
      <c r="AD40" s="24">
        <v>1</v>
      </c>
      <c r="AE40" s="23">
        <v>1</v>
      </c>
      <c r="AF40" s="24">
        <v>1</v>
      </c>
      <c r="AG40" s="27">
        <f t="shared" si="11"/>
        <v>10</v>
      </c>
      <c r="AH40" s="27">
        <v>0</v>
      </c>
      <c r="AI40" s="27">
        <f t="shared" si="1"/>
        <v>10</v>
      </c>
      <c r="AJ40" s="28">
        <f t="shared" si="12"/>
        <v>1</v>
      </c>
      <c r="AK40" s="29">
        <v>7.25</v>
      </c>
      <c r="AL40" s="29">
        <f t="shared" si="13"/>
        <v>72.5</v>
      </c>
      <c r="AM40" s="29">
        <f>SUM(AL40+'MONTH 9'!AM40)</f>
        <v>398.75</v>
      </c>
      <c r="AN40" s="29">
        <f t="shared" si="10"/>
        <v>1450</v>
      </c>
      <c r="AO40" s="33">
        <f t="shared" si="5"/>
        <v>0.27500000000000002</v>
      </c>
    </row>
    <row r="41" spans="1:41" ht="30" customHeight="1" x14ac:dyDescent="0.25">
      <c r="A41" s="6" t="s">
        <v>62</v>
      </c>
      <c r="B41" s="24">
        <v>1</v>
      </c>
      <c r="C41" s="23">
        <v>1</v>
      </c>
      <c r="D41" s="24">
        <v>1</v>
      </c>
      <c r="E41" s="23">
        <v>1</v>
      </c>
      <c r="F41" s="24"/>
      <c r="G41" s="23"/>
      <c r="H41" s="24"/>
      <c r="I41" s="23"/>
      <c r="J41" s="24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/>
      <c r="V41" s="24"/>
      <c r="W41" s="23"/>
      <c r="X41" s="24"/>
      <c r="Y41" s="23"/>
      <c r="Z41" s="24"/>
      <c r="AA41" s="23">
        <v>1</v>
      </c>
      <c r="AB41" s="24">
        <v>1</v>
      </c>
      <c r="AC41" s="23">
        <v>1</v>
      </c>
      <c r="AD41" s="24">
        <v>1</v>
      </c>
      <c r="AE41" s="23">
        <v>1</v>
      </c>
      <c r="AF41" s="24">
        <v>1</v>
      </c>
      <c r="AG41" s="27">
        <f t="shared" si="11"/>
        <v>10</v>
      </c>
      <c r="AH41" s="27">
        <v>0</v>
      </c>
      <c r="AI41" s="27">
        <f t="shared" si="1"/>
        <v>10</v>
      </c>
      <c r="AJ41" s="28">
        <f t="shared" si="12"/>
        <v>1</v>
      </c>
      <c r="AK41" s="29">
        <v>7.25</v>
      </c>
      <c r="AL41" s="29">
        <f t="shared" si="13"/>
        <v>72.5</v>
      </c>
      <c r="AM41" s="29">
        <f>SUM(AL41+'MONTH 9'!AM41)</f>
        <v>398.75</v>
      </c>
      <c r="AN41" s="29">
        <f t="shared" si="10"/>
        <v>1450</v>
      </c>
      <c r="AO41" s="33">
        <f t="shared" si="5"/>
        <v>0.27500000000000002</v>
      </c>
    </row>
    <row r="42" spans="1:41" ht="30" customHeight="1" x14ac:dyDescent="0.25">
      <c r="A42" s="5" t="s">
        <v>12</v>
      </c>
      <c r="B42" s="24">
        <v>1</v>
      </c>
      <c r="C42" s="23">
        <v>1</v>
      </c>
      <c r="D42" s="24">
        <v>1</v>
      </c>
      <c r="E42" s="23">
        <v>1</v>
      </c>
      <c r="F42" s="24">
        <v>1</v>
      </c>
      <c r="G42" s="23"/>
      <c r="H42" s="24"/>
      <c r="I42" s="23"/>
      <c r="J42" s="24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/>
      <c r="X42" s="24"/>
      <c r="Y42" s="23"/>
      <c r="Z42" s="24"/>
      <c r="AA42" s="23"/>
      <c r="AB42" s="24">
        <v>1</v>
      </c>
      <c r="AC42" s="23">
        <v>1</v>
      </c>
      <c r="AD42" s="24">
        <v>1</v>
      </c>
      <c r="AE42" s="23">
        <v>1</v>
      </c>
      <c r="AF42" s="24">
        <v>1</v>
      </c>
      <c r="AG42" s="27">
        <f t="shared" si="11"/>
        <v>10</v>
      </c>
      <c r="AH42" s="27">
        <v>0</v>
      </c>
      <c r="AI42" s="27">
        <f t="shared" si="1"/>
        <v>10</v>
      </c>
      <c r="AJ42" s="28">
        <f t="shared" si="12"/>
        <v>1</v>
      </c>
      <c r="AK42" s="29">
        <v>7.25</v>
      </c>
      <c r="AL42" s="29">
        <f t="shared" si="13"/>
        <v>72.5</v>
      </c>
      <c r="AM42" s="29">
        <f>SUM(AL42+'MONTH 9'!AM42)</f>
        <v>398.75</v>
      </c>
      <c r="AN42" s="29">
        <f t="shared" si="10"/>
        <v>1450</v>
      </c>
      <c r="AO42" s="33">
        <f t="shared" si="5"/>
        <v>0.27500000000000002</v>
      </c>
    </row>
    <row r="43" spans="1:41" ht="30" customHeight="1" x14ac:dyDescent="0.25">
      <c r="A43" s="6" t="s">
        <v>13</v>
      </c>
      <c r="B43" s="24">
        <v>1</v>
      </c>
      <c r="C43" s="23">
        <v>1</v>
      </c>
      <c r="D43" s="24">
        <v>1</v>
      </c>
      <c r="E43" s="23">
        <v>1</v>
      </c>
      <c r="F43" s="24">
        <v>1</v>
      </c>
      <c r="G43" s="23">
        <v>1</v>
      </c>
      <c r="H43" s="24"/>
      <c r="I43" s="23"/>
      <c r="J43" s="24"/>
      <c r="K43" s="23"/>
      <c r="L43" s="24"/>
      <c r="M43" s="23"/>
      <c r="N43" s="24"/>
      <c r="O43" s="23"/>
      <c r="P43" s="24"/>
      <c r="Q43" s="23"/>
      <c r="R43" s="24"/>
      <c r="S43" s="23"/>
      <c r="T43" s="24"/>
      <c r="U43" s="23"/>
      <c r="V43" s="24"/>
      <c r="W43" s="23"/>
      <c r="X43" s="24"/>
      <c r="Y43" s="23"/>
      <c r="Z43" s="24"/>
      <c r="AA43" s="23"/>
      <c r="AB43" s="24"/>
      <c r="AC43" s="23">
        <v>1</v>
      </c>
      <c r="AD43" s="24">
        <v>1</v>
      </c>
      <c r="AE43" s="23">
        <v>1</v>
      </c>
      <c r="AF43" s="24">
        <v>1</v>
      </c>
      <c r="AG43" s="27">
        <f t="shared" si="11"/>
        <v>10</v>
      </c>
      <c r="AH43" s="27">
        <v>0</v>
      </c>
      <c r="AI43" s="27">
        <f t="shared" si="1"/>
        <v>10</v>
      </c>
      <c r="AJ43" s="28">
        <f t="shared" si="12"/>
        <v>1</v>
      </c>
      <c r="AK43" s="29">
        <v>7.25</v>
      </c>
      <c r="AL43" s="29">
        <f t="shared" si="13"/>
        <v>72.5</v>
      </c>
      <c r="AM43" s="29">
        <f>SUM(AL43+'MONTH 9'!AM43)</f>
        <v>398.75</v>
      </c>
      <c r="AN43" s="29">
        <f t="shared" si="10"/>
        <v>1450</v>
      </c>
      <c r="AO43" s="33">
        <f t="shared" si="5"/>
        <v>0.27500000000000002</v>
      </c>
    </row>
    <row r="44" spans="1:41" ht="30" customHeight="1" x14ac:dyDescent="0.25">
      <c r="A44" s="6" t="s">
        <v>47</v>
      </c>
      <c r="B44" s="24">
        <v>1</v>
      </c>
      <c r="C44" s="23">
        <v>1</v>
      </c>
      <c r="D44" s="24">
        <v>1</v>
      </c>
      <c r="E44" s="23">
        <v>1</v>
      </c>
      <c r="F44" s="24">
        <v>1</v>
      </c>
      <c r="G44" s="23">
        <v>1</v>
      </c>
      <c r="H44" s="24">
        <v>1</v>
      </c>
      <c r="I44" s="23"/>
      <c r="J44" s="24"/>
      <c r="K44" s="23"/>
      <c r="L44" s="24"/>
      <c r="M44" s="23"/>
      <c r="N44" s="24"/>
      <c r="O44" s="23"/>
      <c r="P44" s="24"/>
      <c r="Q44" s="23"/>
      <c r="R44" s="24"/>
      <c r="S44" s="23"/>
      <c r="T44" s="24"/>
      <c r="U44" s="23"/>
      <c r="V44" s="24"/>
      <c r="W44" s="23"/>
      <c r="X44" s="24"/>
      <c r="Y44" s="23"/>
      <c r="Z44" s="24"/>
      <c r="AA44" s="23"/>
      <c r="AB44" s="24"/>
      <c r="AC44" s="23"/>
      <c r="AD44" s="24">
        <v>1</v>
      </c>
      <c r="AE44" s="23">
        <v>1</v>
      </c>
      <c r="AF44" s="24">
        <v>1</v>
      </c>
      <c r="AG44" s="27">
        <f t="shared" si="11"/>
        <v>10</v>
      </c>
      <c r="AH44" s="27">
        <v>0</v>
      </c>
      <c r="AI44" s="27">
        <f t="shared" si="1"/>
        <v>10</v>
      </c>
      <c r="AJ44" s="28">
        <f t="shared" si="12"/>
        <v>1</v>
      </c>
      <c r="AK44" s="29">
        <v>7.25</v>
      </c>
      <c r="AL44" s="29">
        <f t="shared" si="13"/>
        <v>72.5</v>
      </c>
      <c r="AM44" s="29">
        <f>SUM(AL44+'MONTH 9'!AM44)</f>
        <v>398.75</v>
      </c>
      <c r="AN44" s="29">
        <f t="shared" si="10"/>
        <v>1450</v>
      </c>
      <c r="AO44" s="33">
        <f t="shared" si="5"/>
        <v>0.27500000000000002</v>
      </c>
    </row>
    <row r="45" spans="1:41" ht="17.399999999999999" customHeight="1" x14ac:dyDescent="0.25">
      <c r="A45" s="36" t="s">
        <v>57</v>
      </c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9"/>
      <c r="AH45" s="39"/>
      <c r="AI45" s="39"/>
      <c r="AJ45" s="39"/>
      <c r="AK45" s="39"/>
      <c r="AL45" s="39"/>
      <c r="AM45" s="39"/>
      <c r="AN45" s="39"/>
      <c r="AO45" s="39"/>
    </row>
    <row r="46" spans="1:41" ht="30" customHeight="1" x14ac:dyDescent="0.25">
      <c r="A46" s="5" t="s">
        <v>63</v>
      </c>
      <c r="B46" s="24">
        <v>1</v>
      </c>
      <c r="C46" s="23">
        <v>1</v>
      </c>
      <c r="D46" s="24">
        <v>1</v>
      </c>
      <c r="E46" s="23">
        <v>1</v>
      </c>
      <c r="F46" s="24">
        <v>1</v>
      </c>
      <c r="G46" s="23">
        <v>1</v>
      </c>
      <c r="H46" s="24">
        <v>1</v>
      </c>
      <c r="I46" s="23">
        <v>1</v>
      </c>
      <c r="J46" s="24"/>
      <c r="K46" s="23"/>
      <c r="L46" s="24"/>
      <c r="M46" s="23"/>
      <c r="N46" s="24"/>
      <c r="O46" s="23"/>
      <c r="P46" s="24"/>
      <c r="Q46" s="23"/>
      <c r="R46" s="24"/>
      <c r="S46" s="23"/>
      <c r="T46" s="24"/>
      <c r="U46" s="23"/>
      <c r="V46" s="24"/>
      <c r="W46" s="23"/>
      <c r="X46" s="24"/>
      <c r="Y46" s="23"/>
      <c r="Z46" s="24"/>
      <c r="AA46" s="23"/>
      <c r="AB46" s="24"/>
      <c r="AC46" s="23"/>
      <c r="AD46" s="24"/>
      <c r="AE46" s="23">
        <v>1</v>
      </c>
      <c r="AF46" s="24">
        <v>1</v>
      </c>
      <c r="AG46" s="27">
        <f t="shared" ref="AG46:AG49" si="14">SUM(B46:AF46)</f>
        <v>10</v>
      </c>
      <c r="AH46" s="27">
        <v>0</v>
      </c>
      <c r="AI46" s="27">
        <f t="shared" si="1"/>
        <v>10</v>
      </c>
      <c r="AJ46" s="28">
        <f t="shared" ref="AJ46:AJ49" si="15">(AG46+AH46)/AI46</f>
        <v>1</v>
      </c>
      <c r="AK46" s="29">
        <v>7.25</v>
      </c>
      <c r="AL46" s="29">
        <f t="shared" ref="AL46:AL49" si="16">AK46*AG46</f>
        <v>72.5</v>
      </c>
      <c r="AM46" s="29">
        <f>SUM(AL46+'MONTH 9'!AM46)</f>
        <v>398.75</v>
      </c>
      <c r="AN46" s="29">
        <f t="shared" si="10"/>
        <v>1450</v>
      </c>
      <c r="AO46" s="33">
        <f t="shared" si="5"/>
        <v>0.27500000000000002</v>
      </c>
    </row>
    <row r="47" spans="1:41" ht="30" customHeight="1" x14ac:dyDescent="0.25">
      <c r="A47" s="6" t="s">
        <v>36</v>
      </c>
      <c r="B47" s="22">
        <v>1</v>
      </c>
      <c r="C47" s="23">
        <v>1</v>
      </c>
      <c r="D47" s="24">
        <v>1</v>
      </c>
      <c r="E47" s="23">
        <v>1</v>
      </c>
      <c r="F47" s="24">
        <v>1</v>
      </c>
      <c r="G47" s="23">
        <v>1</v>
      </c>
      <c r="H47" s="24">
        <v>1</v>
      </c>
      <c r="I47" s="23">
        <v>1</v>
      </c>
      <c r="J47" s="24">
        <v>1</v>
      </c>
      <c r="K47" s="23"/>
      <c r="L47" s="24"/>
      <c r="M47" s="23"/>
      <c r="N47" s="24"/>
      <c r="O47" s="23"/>
      <c r="P47" s="24"/>
      <c r="Q47" s="23"/>
      <c r="R47" s="24"/>
      <c r="S47" s="23"/>
      <c r="T47" s="24"/>
      <c r="U47" s="23"/>
      <c r="V47" s="24"/>
      <c r="W47" s="23"/>
      <c r="X47" s="24"/>
      <c r="Y47" s="23"/>
      <c r="Z47" s="24"/>
      <c r="AA47" s="23"/>
      <c r="AB47" s="24"/>
      <c r="AC47" s="23"/>
      <c r="AD47" s="24"/>
      <c r="AE47" s="23"/>
      <c r="AF47" s="24">
        <v>1</v>
      </c>
      <c r="AG47" s="27">
        <f t="shared" si="14"/>
        <v>10</v>
      </c>
      <c r="AH47" s="27">
        <v>0</v>
      </c>
      <c r="AI47" s="27">
        <f t="shared" si="1"/>
        <v>10</v>
      </c>
      <c r="AJ47" s="28">
        <f t="shared" si="15"/>
        <v>1</v>
      </c>
      <c r="AK47" s="29">
        <v>7.25</v>
      </c>
      <c r="AL47" s="29">
        <f t="shared" si="16"/>
        <v>72.5</v>
      </c>
      <c r="AM47" s="29">
        <f>SUM(AL47+'MONTH 9'!AM47)</f>
        <v>398.75</v>
      </c>
      <c r="AN47" s="29">
        <f>AK47*25</f>
        <v>181.25</v>
      </c>
      <c r="AO47" s="33">
        <f t="shared" si="5"/>
        <v>2.2000000000000002</v>
      </c>
    </row>
    <row r="48" spans="1:41" ht="30" customHeight="1" x14ac:dyDescent="0.25">
      <c r="A48" s="6" t="s">
        <v>18</v>
      </c>
      <c r="B48" s="24">
        <v>1</v>
      </c>
      <c r="C48" s="23">
        <v>1</v>
      </c>
      <c r="D48" s="24">
        <v>1</v>
      </c>
      <c r="E48" s="23">
        <v>1</v>
      </c>
      <c r="F48" s="24">
        <v>1</v>
      </c>
      <c r="G48" s="23">
        <v>1</v>
      </c>
      <c r="H48" s="24">
        <v>1</v>
      </c>
      <c r="I48" s="23">
        <v>1</v>
      </c>
      <c r="J48" s="24">
        <v>1</v>
      </c>
      <c r="K48" s="23">
        <v>1</v>
      </c>
      <c r="L48" s="24"/>
      <c r="M48" s="23"/>
      <c r="N48" s="24"/>
      <c r="O48" s="23"/>
      <c r="P48" s="24"/>
      <c r="Q48" s="23"/>
      <c r="R48" s="24"/>
      <c r="S48" s="23"/>
      <c r="T48" s="24"/>
      <c r="U48" s="23"/>
      <c r="V48" s="24"/>
      <c r="W48" s="23"/>
      <c r="X48" s="24"/>
      <c r="Y48" s="23"/>
      <c r="Z48" s="24"/>
      <c r="AA48" s="23"/>
      <c r="AB48" s="24"/>
      <c r="AC48" s="23"/>
      <c r="AD48" s="24"/>
      <c r="AE48" s="23"/>
      <c r="AF48" s="24"/>
      <c r="AG48" s="27">
        <f t="shared" si="14"/>
        <v>10</v>
      </c>
      <c r="AH48" s="27">
        <v>0</v>
      </c>
      <c r="AI48" s="27">
        <f t="shared" si="1"/>
        <v>10</v>
      </c>
      <c r="AJ48" s="28">
        <f t="shared" si="15"/>
        <v>1</v>
      </c>
      <c r="AK48" s="29">
        <v>7.25</v>
      </c>
      <c r="AL48" s="29">
        <f t="shared" si="16"/>
        <v>72.5</v>
      </c>
      <c r="AM48" s="29">
        <f>SUM(AL48+'MONTH 9'!AM48)</f>
        <v>398.75</v>
      </c>
      <c r="AN48" s="29">
        <f t="shared" si="10"/>
        <v>1450</v>
      </c>
      <c r="AO48" s="33">
        <f t="shared" si="5"/>
        <v>0.27500000000000002</v>
      </c>
    </row>
    <row r="49" spans="1:41" ht="30" customHeight="1" x14ac:dyDescent="0.25">
      <c r="A49" s="6" t="s">
        <v>19</v>
      </c>
      <c r="B49" s="24"/>
      <c r="C49" s="23">
        <v>1</v>
      </c>
      <c r="D49" s="24">
        <v>1</v>
      </c>
      <c r="E49" s="23">
        <v>1</v>
      </c>
      <c r="F49" s="24">
        <v>1</v>
      </c>
      <c r="G49" s="23">
        <v>1</v>
      </c>
      <c r="H49" s="24">
        <v>1</v>
      </c>
      <c r="I49" s="23">
        <v>1</v>
      </c>
      <c r="J49" s="24">
        <v>1</v>
      </c>
      <c r="K49" s="23">
        <v>1</v>
      </c>
      <c r="L49" s="24">
        <v>1</v>
      </c>
      <c r="M49" s="23"/>
      <c r="N49" s="24"/>
      <c r="O49" s="23"/>
      <c r="P49" s="24"/>
      <c r="Q49" s="23"/>
      <c r="R49" s="24"/>
      <c r="S49" s="23"/>
      <c r="T49" s="24"/>
      <c r="U49" s="23"/>
      <c r="V49" s="24"/>
      <c r="W49" s="23"/>
      <c r="X49" s="24"/>
      <c r="Y49" s="23"/>
      <c r="Z49" s="24"/>
      <c r="AA49" s="23"/>
      <c r="AB49" s="24"/>
      <c r="AC49" s="23"/>
      <c r="AD49" s="24"/>
      <c r="AE49" s="23"/>
      <c r="AF49" s="24"/>
      <c r="AG49" s="27">
        <f t="shared" si="14"/>
        <v>10</v>
      </c>
      <c r="AH49" s="27">
        <v>0</v>
      </c>
      <c r="AI49" s="27">
        <f t="shared" si="1"/>
        <v>10</v>
      </c>
      <c r="AJ49" s="28">
        <f t="shared" si="15"/>
        <v>1</v>
      </c>
      <c r="AK49" s="29">
        <v>7.25</v>
      </c>
      <c r="AL49" s="29">
        <f t="shared" si="16"/>
        <v>72.5</v>
      </c>
      <c r="AM49" s="29">
        <f>SUM(AL49+'MONTH 9'!AM49)</f>
        <v>398.75</v>
      </c>
      <c r="AN49" s="29">
        <f t="shared" si="10"/>
        <v>1450</v>
      </c>
      <c r="AO49" s="33">
        <f t="shared" si="5"/>
        <v>0.27500000000000002</v>
      </c>
    </row>
    <row r="50" spans="1:41" ht="17.399999999999999" customHeight="1" x14ac:dyDescent="0.25">
      <c r="A50" s="36" t="s">
        <v>58</v>
      </c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9"/>
      <c r="AH50" s="39"/>
      <c r="AI50" s="39"/>
      <c r="AJ50" s="39"/>
      <c r="AK50" s="39"/>
      <c r="AL50" s="39"/>
      <c r="AM50" s="39"/>
      <c r="AN50" s="39"/>
      <c r="AO50" s="39"/>
    </row>
    <row r="51" spans="1:41" ht="30" customHeight="1" x14ac:dyDescent="0.25">
      <c r="A51" s="5" t="s">
        <v>42</v>
      </c>
      <c r="B51" s="24"/>
      <c r="C51" s="23"/>
      <c r="D51" s="24">
        <v>1</v>
      </c>
      <c r="E51" s="23">
        <v>1</v>
      </c>
      <c r="F51" s="24">
        <v>1</v>
      </c>
      <c r="G51" s="23">
        <v>1</v>
      </c>
      <c r="H51" s="24">
        <v>1</v>
      </c>
      <c r="I51" s="23">
        <v>1</v>
      </c>
      <c r="J51" s="24">
        <v>1</v>
      </c>
      <c r="K51" s="23">
        <v>1</v>
      </c>
      <c r="L51" s="24">
        <v>1</v>
      </c>
      <c r="M51" s="23">
        <v>1</v>
      </c>
      <c r="N51" s="24"/>
      <c r="O51" s="23"/>
      <c r="P51" s="24"/>
      <c r="Q51" s="23"/>
      <c r="R51" s="24"/>
      <c r="S51" s="23"/>
      <c r="T51" s="24"/>
      <c r="U51" s="23"/>
      <c r="V51" s="24"/>
      <c r="W51" s="23"/>
      <c r="X51" s="24"/>
      <c r="Y51" s="23"/>
      <c r="Z51" s="24"/>
      <c r="AA51" s="23"/>
      <c r="AB51" s="24"/>
      <c r="AC51" s="23"/>
      <c r="AD51" s="24"/>
      <c r="AE51" s="23"/>
      <c r="AF51" s="24"/>
      <c r="AG51" s="27">
        <f t="shared" ref="AG51:AG53" si="17">SUM(B51:AF51)</f>
        <v>10</v>
      </c>
      <c r="AH51" s="27">
        <v>0</v>
      </c>
      <c r="AI51" s="27">
        <f t="shared" si="1"/>
        <v>10</v>
      </c>
      <c r="AJ51" s="28">
        <f t="shared" ref="AJ51:AJ53" si="18">(AG51+AH51)/AI51</f>
        <v>1</v>
      </c>
      <c r="AK51" s="29">
        <v>7.25</v>
      </c>
      <c r="AL51" s="29">
        <f t="shared" ref="AL51:AL53" si="19">AK51*AG51</f>
        <v>72.5</v>
      </c>
      <c r="AM51" s="29">
        <f>SUM(AL51+'MONTH 9'!AM51)</f>
        <v>398.75</v>
      </c>
      <c r="AN51" s="29">
        <f t="shared" si="10"/>
        <v>1450</v>
      </c>
      <c r="AO51" s="33">
        <f t="shared" si="5"/>
        <v>0.27500000000000002</v>
      </c>
    </row>
    <row r="52" spans="1:41" ht="30" customHeight="1" x14ac:dyDescent="0.25">
      <c r="A52" s="5" t="s">
        <v>14</v>
      </c>
      <c r="B52" s="22"/>
      <c r="C52" s="23"/>
      <c r="D52" s="24"/>
      <c r="E52" s="23">
        <v>1</v>
      </c>
      <c r="F52" s="24">
        <v>1</v>
      </c>
      <c r="G52" s="23">
        <v>1</v>
      </c>
      <c r="H52" s="24">
        <v>1</v>
      </c>
      <c r="I52" s="23">
        <v>1</v>
      </c>
      <c r="J52" s="24">
        <v>1</v>
      </c>
      <c r="K52" s="23">
        <v>1</v>
      </c>
      <c r="L52" s="24">
        <v>1</v>
      </c>
      <c r="M52" s="23">
        <v>1</v>
      </c>
      <c r="N52" s="24">
        <v>1</v>
      </c>
      <c r="O52" s="23"/>
      <c r="P52" s="24"/>
      <c r="Q52" s="23"/>
      <c r="R52" s="24"/>
      <c r="S52" s="23"/>
      <c r="T52" s="24"/>
      <c r="U52" s="23"/>
      <c r="V52" s="24"/>
      <c r="W52" s="23"/>
      <c r="X52" s="24"/>
      <c r="Y52" s="23"/>
      <c r="Z52" s="24"/>
      <c r="AA52" s="23"/>
      <c r="AB52" s="24"/>
      <c r="AC52" s="23"/>
      <c r="AD52" s="24"/>
      <c r="AE52" s="23"/>
      <c r="AF52" s="24"/>
      <c r="AG52" s="27">
        <f t="shared" si="17"/>
        <v>10</v>
      </c>
      <c r="AH52" s="27">
        <v>0</v>
      </c>
      <c r="AI52" s="27">
        <f t="shared" si="1"/>
        <v>10</v>
      </c>
      <c r="AJ52" s="28">
        <f t="shared" si="18"/>
        <v>1</v>
      </c>
      <c r="AK52" s="29">
        <v>7.25</v>
      </c>
      <c r="AL52" s="29">
        <f t="shared" si="19"/>
        <v>72.5</v>
      </c>
      <c r="AM52" s="29">
        <f>SUM(AL52+'MONTH 9'!AM52)</f>
        <v>398.75</v>
      </c>
      <c r="AN52" s="29">
        <f>AK52*300</f>
        <v>2175</v>
      </c>
      <c r="AO52" s="33">
        <f t="shared" si="5"/>
        <v>0.18333333333333332</v>
      </c>
    </row>
    <row r="53" spans="1:41" ht="34.5" customHeight="1" x14ac:dyDescent="0.25">
      <c r="A53" s="6" t="s">
        <v>30</v>
      </c>
      <c r="B53" s="24"/>
      <c r="C53" s="23"/>
      <c r="D53" s="24"/>
      <c r="E53" s="23"/>
      <c r="F53" s="24">
        <v>1</v>
      </c>
      <c r="G53" s="23">
        <v>1</v>
      </c>
      <c r="H53" s="24">
        <v>1</v>
      </c>
      <c r="I53" s="23">
        <v>1</v>
      </c>
      <c r="J53" s="24">
        <v>1</v>
      </c>
      <c r="K53" s="23">
        <v>1</v>
      </c>
      <c r="L53" s="24">
        <v>1</v>
      </c>
      <c r="M53" s="23">
        <v>1</v>
      </c>
      <c r="N53" s="24">
        <v>1</v>
      </c>
      <c r="O53" s="23">
        <v>1</v>
      </c>
      <c r="P53" s="24"/>
      <c r="Q53" s="23"/>
      <c r="R53" s="24"/>
      <c r="S53" s="23"/>
      <c r="T53" s="24"/>
      <c r="U53" s="23"/>
      <c r="V53" s="24"/>
      <c r="W53" s="23"/>
      <c r="X53" s="24"/>
      <c r="Y53" s="23"/>
      <c r="Z53" s="24"/>
      <c r="AA53" s="23"/>
      <c r="AB53" s="24"/>
      <c r="AC53" s="23"/>
      <c r="AD53" s="24"/>
      <c r="AE53" s="23"/>
      <c r="AF53" s="24"/>
      <c r="AG53" s="27">
        <f t="shared" si="17"/>
        <v>10</v>
      </c>
      <c r="AH53" s="27">
        <v>0</v>
      </c>
      <c r="AI53" s="27">
        <f t="shared" si="1"/>
        <v>10</v>
      </c>
      <c r="AJ53" s="28">
        <f t="shared" si="18"/>
        <v>1</v>
      </c>
      <c r="AK53" s="29">
        <v>7.25</v>
      </c>
      <c r="AL53" s="29">
        <f t="shared" si="19"/>
        <v>72.5</v>
      </c>
      <c r="AM53" s="29">
        <f>SUM(AL53+'MONTH 9'!AM53)</f>
        <v>398.75</v>
      </c>
      <c r="AN53" s="29">
        <f t="shared" ref="AN53" si="20">AK53*200</f>
        <v>1450</v>
      </c>
      <c r="AO53" s="33">
        <f t="shared" si="5"/>
        <v>0.27500000000000002</v>
      </c>
    </row>
    <row r="54" spans="1:41" ht="30" customHeight="1" x14ac:dyDescent="0.25">
      <c r="A54" s="5" t="s">
        <v>52</v>
      </c>
      <c r="B54" s="40">
        <f>SUM(B14:B53)</f>
        <v>11.25</v>
      </c>
      <c r="C54" s="40">
        <f t="shared" ref="C54:AF54" si="21">SUM(C14:C53)</f>
        <v>12</v>
      </c>
      <c r="D54" s="40">
        <f t="shared" si="21"/>
        <v>13.25</v>
      </c>
      <c r="E54" s="40">
        <f t="shared" si="21"/>
        <v>14</v>
      </c>
      <c r="F54" s="40">
        <f t="shared" si="21"/>
        <v>15.25</v>
      </c>
      <c r="G54" s="40">
        <f t="shared" si="21"/>
        <v>15</v>
      </c>
      <c r="H54" s="40">
        <f t="shared" si="21"/>
        <v>15.25</v>
      </c>
      <c r="I54" s="40">
        <f t="shared" si="21"/>
        <v>15</v>
      </c>
      <c r="J54" s="40">
        <f t="shared" si="21"/>
        <v>15.25</v>
      </c>
      <c r="K54" s="40">
        <f t="shared" si="21"/>
        <v>15</v>
      </c>
      <c r="L54" s="40">
        <f t="shared" si="21"/>
        <v>14.25</v>
      </c>
      <c r="M54" s="40">
        <f t="shared" si="21"/>
        <v>13</v>
      </c>
      <c r="N54" s="40">
        <f t="shared" si="21"/>
        <v>12.25</v>
      </c>
      <c r="O54" s="40">
        <f t="shared" si="21"/>
        <v>11</v>
      </c>
      <c r="P54" s="40">
        <f t="shared" si="21"/>
        <v>10.25</v>
      </c>
      <c r="Q54" s="40">
        <f t="shared" si="21"/>
        <v>10</v>
      </c>
      <c r="R54" s="40">
        <f t="shared" si="21"/>
        <v>10.25</v>
      </c>
      <c r="S54" s="40">
        <f t="shared" si="21"/>
        <v>10</v>
      </c>
      <c r="T54" s="40">
        <f t="shared" si="21"/>
        <v>10.25</v>
      </c>
      <c r="U54" s="40">
        <f t="shared" si="21"/>
        <v>10</v>
      </c>
      <c r="V54" s="40">
        <f t="shared" si="21"/>
        <v>10</v>
      </c>
      <c r="W54" s="40">
        <f t="shared" si="21"/>
        <v>10</v>
      </c>
      <c r="X54" s="40">
        <f t="shared" si="21"/>
        <v>10</v>
      </c>
      <c r="Y54" s="40">
        <f t="shared" si="21"/>
        <v>10</v>
      </c>
      <c r="Z54" s="40">
        <f t="shared" si="21"/>
        <v>10</v>
      </c>
      <c r="AA54" s="40">
        <f t="shared" si="21"/>
        <v>10</v>
      </c>
      <c r="AB54" s="40">
        <f t="shared" si="21"/>
        <v>10</v>
      </c>
      <c r="AC54" s="40">
        <f t="shared" si="21"/>
        <v>10</v>
      </c>
      <c r="AD54" s="40">
        <f t="shared" si="21"/>
        <v>10</v>
      </c>
      <c r="AE54" s="40">
        <f t="shared" si="21"/>
        <v>10</v>
      </c>
      <c r="AF54" s="40">
        <f t="shared" si="21"/>
        <v>10</v>
      </c>
      <c r="AG54" s="30"/>
      <c r="AH54" s="30"/>
      <c r="AI54" s="30"/>
      <c r="AJ54" s="31"/>
      <c r="AK54" s="32"/>
      <c r="AL54" s="32"/>
      <c r="AM54" s="32"/>
      <c r="AN54" s="32"/>
      <c r="AO54" s="32"/>
    </row>
    <row r="55" spans="1:41" ht="23.25" customHeight="1" x14ac:dyDescent="0.25"/>
    <row r="56" spans="1:41" ht="23.25" customHeight="1" x14ac:dyDescent="0.25">
      <c r="A56" s="9" t="s">
        <v>21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8" spans="1:41" x14ac:dyDescent="0.25">
      <c r="A58" s="9" t="s">
        <v>20</v>
      </c>
    </row>
  </sheetData>
  <mergeCells count="2">
    <mergeCell ref="A1:AI1"/>
    <mergeCell ref="R3:T3"/>
  </mergeCells>
  <hyperlinks>
    <hyperlink ref="C6" r:id="rId1" display="mailto:brad.willey@monroemi.gov" xr:uid="{6AC2C0EB-E207-4B0D-B6E4-85679DEEF629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09D3C-9430-4161-9B24-CC4A203AADF1}">
  <dimension ref="A1:AO58"/>
  <sheetViews>
    <sheetView topLeftCell="W3" workbookViewId="0">
      <selection activeCell="AF12" sqref="A12:AF54"/>
    </sheetView>
  </sheetViews>
  <sheetFormatPr defaultColWidth="9.109375" defaultRowHeight="13.8" x14ac:dyDescent="0.25"/>
  <cols>
    <col min="1" max="1" width="24.44140625" style="11" customWidth="1"/>
    <col min="2" max="32" width="6" style="11" customWidth="1"/>
    <col min="33" max="41" width="15.77734375" style="11" customWidth="1"/>
    <col min="42" max="16384" width="9.109375" style="11"/>
  </cols>
  <sheetData>
    <row r="1" spans="1:41" ht="23.25" customHeight="1" x14ac:dyDescent="0.25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3" spans="1:41" ht="18" customHeight="1" x14ac:dyDescent="0.3">
      <c r="A3" s="12"/>
      <c r="B3" s="13"/>
      <c r="C3" s="13" t="s">
        <v>33</v>
      </c>
      <c r="D3" s="13"/>
      <c r="E3" s="13"/>
      <c r="F3" s="13"/>
      <c r="G3" s="13"/>
      <c r="H3" s="13"/>
      <c r="R3" s="35" t="s">
        <v>1</v>
      </c>
      <c r="S3" s="35"/>
      <c r="T3" s="35"/>
      <c r="U3" s="14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41" ht="18" customHeight="1" x14ac:dyDescent="0.25">
      <c r="B4" s="16"/>
      <c r="C4" s="16" t="s">
        <v>34</v>
      </c>
      <c r="D4" s="16"/>
      <c r="E4" s="16"/>
      <c r="F4" s="16"/>
      <c r="G4" s="16"/>
      <c r="H4" s="16"/>
      <c r="R4" s="25" t="s">
        <v>35</v>
      </c>
      <c r="S4" s="16"/>
      <c r="T4" s="16"/>
      <c r="U4" s="16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41" ht="18" customHeight="1" x14ac:dyDescent="0.25">
      <c r="B5" s="16"/>
      <c r="C5" s="16" t="s">
        <v>31</v>
      </c>
      <c r="D5" s="16"/>
      <c r="E5" s="16"/>
      <c r="F5" s="16"/>
      <c r="G5" s="16"/>
      <c r="H5" s="16"/>
      <c r="N5" s="16" t="s">
        <v>2</v>
      </c>
      <c r="O5" s="16"/>
      <c r="P5" s="16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41" ht="18" customHeight="1" x14ac:dyDescent="0.25">
      <c r="B6" s="18"/>
      <c r="C6" s="18" t="s">
        <v>32</v>
      </c>
      <c r="D6" s="18"/>
      <c r="E6" s="18"/>
      <c r="F6" s="18"/>
      <c r="G6" s="18"/>
      <c r="H6" s="18"/>
      <c r="R6" s="26" t="s">
        <v>3</v>
      </c>
      <c r="T6" s="16"/>
      <c r="U6" s="14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41" ht="18" customHeight="1" x14ac:dyDescent="0.25">
      <c r="R7" s="26" t="s">
        <v>4</v>
      </c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10" spans="1:41" x14ac:dyDescent="0.25">
      <c r="A10" s="8" t="s">
        <v>43</v>
      </c>
    </row>
    <row r="11" spans="1:41" ht="15" customHeight="1" x14ac:dyDescent="0.25"/>
    <row r="12" spans="1:41" ht="14.4" thickBot="1" x14ac:dyDescent="0.3">
      <c r="A12" s="4" t="s">
        <v>28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50</v>
      </c>
      <c r="AH12" s="2" t="s">
        <v>51</v>
      </c>
      <c r="AI12" s="2" t="s">
        <v>49</v>
      </c>
      <c r="AJ12" s="2" t="s">
        <v>39</v>
      </c>
      <c r="AK12" s="2" t="s">
        <v>46</v>
      </c>
      <c r="AL12" s="2" t="s">
        <v>44</v>
      </c>
      <c r="AM12" s="2" t="s">
        <v>45</v>
      </c>
      <c r="AN12" s="2" t="s">
        <v>53</v>
      </c>
      <c r="AO12" s="2" t="s">
        <v>54</v>
      </c>
    </row>
    <row r="13" spans="1:41" ht="17.399999999999999" customHeight="1" thickTop="1" x14ac:dyDescent="0.25">
      <c r="A13" s="36" t="s">
        <v>59</v>
      </c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9"/>
      <c r="AH13" s="39"/>
      <c r="AI13" s="39"/>
      <c r="AJ13" s="39"/>
      <c r="AK13" s="39"/>
      <c r="AL13" s="39"/>
      <c r="AM13" s="39"/>
      <c r="AN13" s="39"/>
      <c r="AO13" s="39"/>
    </row>
    <row r="14" spans="1:41" ht="30" customHeight="1" x14ac:dyDescent="0.25">
      <c r="A14" s="6" t="s">
        <v>60</v>
      </c>
      <c r="B14" s="19">
        <v>1.25</v>
      </c>
      <c r="C14" s="20">
        <v>1</v>
      </c>
      <c r="D14" s="21">
        <v>1</v>
      </c>
      <c r="E14" s="20">
        <v>1</v>
      </c>
      <c r="F14" s="21">
        <v>1</v>
      </c>
      <c r="G14" s="20">
        <v>1</v>
      </c>
      <c r="H14" s="21">
        <v>1</v>
      </c>
      <c r="I14" s="20">
        <v>1</v>
      </c>
      <c r="J14" s="21">
        <v>1</v>
      </c>
      <c r="K14" s="20">
        <v>1</v>
      </c>
      <c r="L14" s="21">
        <v>1</v>
      </c>
      <c r="M14" s="20"/>
      <c r="N14" s="21"/>
      <c r="O14" s="20"/>
      <c r="P14" s="21"/>
      <c r="Q14" s="20"/>
      <c r="R14" s="21"/>
      <c r="S14" s="20"/>
      <c r="T14" s="21"/>
      <c r="U14" s="20"/>
      <c r="V14" s="21"/>
      <c r="W14" s="20"/>
      <c r="X14" s="21"/>
      <c r="Y14" s="20"/>
      <c r="Z14" s="21"/>
      <c r="AA14" s="20"/>
      <c r="AB14" s="21"/>
      <c r="AC14" s="20"/>
      <c r="AD14" s="21"/>
      <c r="AE14" s="20"/>
      <c r="AF14" s="21"/>
      <c r="AG14" s="27">
        <f>SUM(B14:AF14)</f>
        <v>11.25</v>
      </c>
      <c r="AH14" s="27">
        <v>0</v>
      </c>
      <c r="AI14" s="27">
        <f t="shared" ref="AI14:AI53" si="1">AG14+AH14</f>
        <v>11.25</v>
      </c>
      <c r="AJ14" s="28">
        <f>(AG14+AH14)/AI14</f>
        <v>1</v>
      </c>
      <c r="AK14" s="29">
        <v>7.25</v>
      </c>
      <c r="AL14" s="29">
        <f>AK14*AG14</f>
        <v>81.5625</v>
      </c>
      <c r="AM14" s="29">
        <f>SUM(AL14+'MONTH 10'!AM14)</f>
        <v>498.4375</v>
      </c>
      <c r="AN14" s="29">
        <f>AK14*200</f>
        <v>1450</v>
      </c>
      <c r="AO14" s="33">
        <f>AM14/AN14</f>
        <v>0.34375</v>
      </c>
    </row>
    <row r="15" spans="1:41" ht="30" customHeight="1" x14ac:dyDescent="0.25">
      <c r="A15" s="6" t="s">
        <v>6</v>
      </c>
      <c r="B15" s="22"/>
      <c r="C15" s="23">
        <v>1</v>
      </c>
      <c r="D15" s="24">
        <v>1.25</v>
      </c>
      <c r="E15" s="23">
        <v>1</v>
      </c>
      <c r="F15" s="24">
        <v>1</v>
      </c>
      <c r="G15" s="23">
        <v>1</v>
      </c>
      <c r="H15" s="24">
        <v>1</v>
      </c>
      <c r="I15" s="23">
        <v>1</v>
      </c>
      <c r="J15" s="24">
        <v>1</v>
      </c>
      <c r="K15" s="23">
        <v>1</v>
      </c>
      <c r="L15" s="24">
        <v>1</v>
      </c>
      <c r="M15" s="23">
        <v>1</v>
      </c>
      <c r="N15" s="24"/>
      <c r="O15" s="23"/>
      <c r="P15" s="24"/>
      <c r="Q15" s="23"/>
      <c r="R15" s="24"/>
      <c r="S15" s="23"/>
      <c r="T15" s="24"/>
      <c r="U15" s="23"/>
      <c r="V15" s="24"/>
      <c r="W15" s="23"/>
      <c r="X15" s="24"/>
      <c r="Y15" s="23"/>
      <c r="Z15" s="24"/>
      <c r="AA15" s="23"/>
      <c r="AB15" s="24"/>
      <c r="AC15" s="23"/>
      <c r="AD15" s="24"/>
      <c r="AE15" s="23"/>
      <c r="AF15" s="24"/>
      <c r="AG15" s="27">
        <f t="shared" ref="AG15:AG21" si="2">SUM(B15:AF15)</f>
        <v>11.25</v>
      </c>
      <c r="AH15" s="27">
        <v>0</v>
      </c>
      <c r="AI15" s="27">
        <f t="shared" si="1"/>
        <v>11.25</v>
      </c>
      <c r="AJ15" s="28">
        <f t="shared" ref="AJ15:AJ21" si="3">(AG15+AH15)/AI15</f>
        <v>1</v>
      </c>
      <c r="AK15" s="29">
        <v>7.25</v>
      </c>
      <c r="AL15" s="29">
        <f t="shared" ref="AL15:AL21" si="4">AK15*AG15</f>
        <v>81.5625</v>
      </c>
      <c r="AM15" s="29">
        <f>SUM(AL15+'MONTH 10'!AM15)</f>
        <v>496.625</v>
      </c>
      <c r="AN15" s="29">
        <f>AK15*600</f>
        <v>4350</v>
      </c>
      <c r="AO15" s="33">
        <f t="shared" ref="AO15:AO53" si="5">AM15/AN15</f>
        <v>0.11416666666666667</v>
      </c>
    </row>
    <row r="16" spans="1:41" ht="30" customHeight="1" x14ac:dyDescent="0.25">
      <c r="A16" s="5" t="s">
        <v>41</v>
      </c>
      <c r="B16" s="24"/>
      <c r="C16" s="23"/>
      <c r="D16" s="24">
        <v>1</v>
      </c>
      <c r="E16" s="23">
        <v>1</v>
      </c>
      <c r="F16" s="24">
        <v>1.25</v>
      </c>
      <c r="G16" s="23">
        <v>1</v>
      </c>
      <c r="H16" s="24">
        <v>1</v>
      </c>
      <c r="I16" s="23">
        <v>1</v>
      </c>
      <c r="J16" s="24">
        <v>1</v>
      </c>
      <c r="K16" s="23">
        <v>1</v>
      </c>
      <c r="L16" s="24">
        <v>1</v>
      </c>
      <c r="M16" s="23">
        <v>1</v>
      </c>
      <c r="N16" s="24">
        <v>1</v>
      </c>
      <c r="O16" s="23"/>
      <c r="P16" s="24"/>
      <c r="Q16" s="23"/>
      <c r="R16" s="24"/>
      <c r="S16" s="23"/>
      <c r="T16" s="24"/>
      <c r="U16" s="23"/>
      <c r="V16" s="24"/>
      <c r="W16" s="23"/>
      <c r="X16" s="24"/>
      <c r="Y16" s="23"/>
      <c r="Z16" s="24"/>
      <c r="AA16" s="23"/>
      <c r="AB16" s="24"/>
      <c r="AC16" s="23"/>
      <c r="AD16" s="24"/>
      <c r="AE16" s="23"/>
      <c r="AF16" s="24"/>
      <c r="AG16" s="27">
        <f t="shared" si="2"/>
        <v>11.25</v>
      </c>
      <c r="AH16" s="27">
        <v>0</v>
      </c>
      <c r="AI16" s="27">
        <f t="shared" si="1"/>
        <v>11.25</v>
      </c>
      <c r="AJ16" s="28">
        <f t="shared" si="3"/>
        <v>1</v>
      </c>
      <c r="AK16" s="29">
        <v>25</v>
      </c>
      <c r="AL16" s="29">
        <f t="shared" si="4"/>
        <v>281.25</v>
      </c>
      <c r="AM16" s="29">
        <f>SUM(AL16+'MONTH 10'!AM16)</f>
        <v>1706.25</v>
      </c>
      <c r="AN16" s="29">
        <f t="shared" ref="AN16:AN20" si="6">AK16*200</f>
        <v>5000</v>
      </c>
      <c r="AO16" s="33">
        <f t="shared" si="5"/>
        <v>0.34125</v>
      </c>
    </row>
    <row r="17" spans="1:41" ht="30" customHeight="1" x14ac:dyDescent="0.25">
      <c r="A17" s="6" t="s">
        <v>22</v>
      </c>
      <c r="B17" s="24"/>
      <c r="C17" s="23"/>
      <c r="D17" s="24"/>
      <c r="E17" s="23">
        <v>1</v>
      </c>
      <c r="F17" s="24">
        <v>1</v>
      </c>
      <c r="G17" s="23">
        <v>1</v>
      </c>
      <c r="H17" s="24">
        <v>1.25</v>
      </c>
      <c r="I17" s="23">
        <v>1</v>
      </c>
      <c r="J17" s="24">
        <v>1</v>
      </c>
      <c r="K17" s="23">
        <v>1</v>
      </c>
      <c r="L17" s="24">
        <v>1</v>
      </c>
      <c r="M17" s="23">
        <v>1</v>
      </c>
      <c r="N17" s="24">
        <v>1</v>
      </c>
      <c r="O17" s="23">
        <v>1</v>
      </c>
      <c r="P17" s="24"/>
      <c r="Q17" s="23"/>
      <c r="R17" s="24"/>
      <c r="S17" s="23"/>
      <c r="T17" s="24"/>
      <c r="U17" s="23"/>
      <c r="V17" s="24"/>
      <c r="W17" s="23"/>
      <c r="X17" s="24"/>
      <c r="Y17" s="23"/>
      <c r="Z17" s="24"/>
      <c r="AA17" s="23"/>
      <c r="AB17" s="24"/>
      <c r="AC17" s="23"/>
      <c r="AD17" s="24"/>
      <c r="AE17" s="23"/>
      <c r="AF17" s="24"/>
      <c r="AG17" s="27">
        <f t="shared" si="2"/>
        <v>11.25</v>
      </c>
      <c r="AH17" s="27">
        <v>0</v>
      </c>
      <c r="AI17" s="27">
        <f t="shared" si="1"/>
        <v>11.25</v>
      </c>
      <c r="AJ17" s="28">
        <f t="shared" si="3"/>
        <v>1</v>
      </c>
      <c r="AK17" s="29">
        <v>12</v>
      </c>
      <c r="AL17" s="29">
        <f t="shared" si="4"/>
        <v>135</v>
      </c>
      <c r="AM17" s="29">
        <f>SUM(AL17+'MONTH 10'!AM17)</f>
        <v>816</v>
      </c>
      <c r="AN17" s="29">
        <f t="shared" si="6"/>
        <v>2400</v>
      </c>
      <c r="AO17" s="33">
        <f t="shared" si="5"/>
        <v>0.34</v>
      </c>
    </row>
    <row r="18" spans="1:41" ht="30" customHeight="1" x14ac:dyDescent="0.25">
      <c r="A18" s="6" t="s">
        <v>17</v>
      </c>
      <c r="B18" s="24"/>
      <c r="C18" s="23"/>
      <c r="D18" s="24"/>
      <c r="E18" s="23"/>
      <c r="F18" s="24">
        <v>1</v>
      </c>
      <c r="G18" s="23">
        <v>1</v>
      </c>
      <c r="H18" s="24">
        <v>1</v>
      </c>
      <c r="I18" s="23">
        <v>1</v>
      </c>
      <c r="J18" s="24">
        <v>1.25</v>
      </c>
      <c r="K18" s="23">
        <v>1</v>
      </c>
      <c r="L18" s="24">
        <v>1</v>
      </c>
      <c r="M18" s="23">
        <v>1</v>
      </c>
      <c r="N18" s="24">
        <v>1</v>
      </c>
      <c r="O18" s="23">
        <v>1</v>
      </c>
      <c r="P18" s="24">
        <v>1</v>
      </c>
      <c r="Q18" s="23"/>
      <c r="R18" s="24"/>
      <c r="S18" s="23"/>
      <c r="T18" s="24"/>
      <c r="U18" s="23"/>
      <c r="V18" s="24"/>
      <c r="W18" s="23"/>
      <c r="X18" s="24"/>
      <c r="Y18" s="23"/>
      <c r="Z18" s="24"/>
      <c r="AA18" s="23"/>
      <c r="AB18" s="24"/>
      <c r="AC18" s="23"/>
      <c r="AD18" s="24"/>
      <c r="AE18" s="23"/>
      <c r="AF18" s="24"/>
      <c r="AG18" s="27">
        <f t="shared" si="2"/>
        <v>11.25</v>
      </c>
      <c r="AH18" s="27">
        <v>0</v>
      </c>
      <c r="AI18" s="27">
        <f t="shared" si="1"/>
        <v>11.25</v>
      </c>
      <c r="AJ18" s="28">
        <f t="shared" si="3"/>
        <v>1</v>
      </c>
      <c r="AK18" s="29">
        <v>7.25</v>
      </c>
      <c r="AL18" s="29">
        <f t="shared" si="4"/>
        <v>81.5625</v>
      </c>
      <c r="AM18" s="29">
        <f>SUM(AL18+'MONTH 10'!AM18)</f>
        <v>491.1875</v>
      </c>
      <c r="AN18" s="29">
        <f t="shared" si="6"/>
        <v>1450</v>
      </c>
      <c r="AO18" s="33">
        <f t="shared" si="5"/>
        <v>0.33875</v>
      </c>
    </row>
    <row r="19" spans="1:41" ht="30" customHeight="1" x14ac:dyDescent="0.25">
      <c r="A19" s="6" t="s">
        <v>10</v>
      </c>
      <c r="B19" s="24"/>
      <c r="C19" s="23"/>
      <c r="D19" s="24"/>
      <c r="E19" s="23"/>
      <c r="F19" s="24"/>
      <c r="G19" s="23">
        <v>1</v>
      </c>
      <c r="H19" s="24">
        <v>1</v>
      </c>
      <c r="I19" s="23">
        <v>1</v>
      </c>
      <c r="J19" s="24">
        <v>1</v>
      </c>
      <c r="K19" s="23">
        <v>1</v>
      </c>
      <c r="L19" s="24">
        <v>1.25</v>
      </c>
      <c r="M19" s="23">
        <v>1</v>
      </c>
      <c r="N19" s="24">
        <v>1</v>
      </c>
      <c r="O19" s="23">
        <v>1</v>
      </c>
      <c r="P19" s="24">
        <v>1</v>
      </c>
      <c r="Q19" s="23">
        <v>1</v>
      </c>
      <c r="R19" s="24"/>
      <c r="S19" s="23"/>
      <c r="T19" s="24"/>
      <c r="U19" s="23"/>
      <c r="V19" s="24"/>
      <c r="W19" s="23"/>
      <c r="X19" s="24"/>
      <c r="Y19" s="23"/>
      <c r="Z19" s="24"/>
      <c r="AA19" s="23"/>
      <c r="AB19" s="24"/>
      <c r="AC19" s="23"/>
      <c r="AD19" s="24"/>
      <c r="AE19" s="23"/>
      <c r="AF19" s="24"/>
      <c r="AG19" s="27">
        <f t="shared" si="2"/>
        <v>11.25</v>
      </c>
      <c r="AH19" s="27">
        <v>0</v>
      </c>
      <c r="AI19" s="27">
        <f t="shared" si="1"/>
        <v>11.25</v>
      </c>
      <c r="AJ19" s="28">
        <f t="shared" si="3"/>
        <v>1</v>
      </c>
      <c r="AK19" s="29">
        <v>7.25</v>
      </c>
      <c r="AL19" s="29">
        <f t="shared" si="4"/>
        <v>81.5625</v>
      </c>
      <c r="AM19" s="29">
        <f>SUM(AL19+'MONTH 10'!AM19)</f>
        <v>489.375</v>
      </c>
      <c r="AN19" s="29">
        <f t="shared" si="6"/>
        <v>1450</v>
      </c>
      <c r="AO19" s="33">
        <f t="shared" si="5"/>
        <v>0.33750000000000002</v>
      </c>
    </row>
    <row r="20" spans="1:41" ht="30" customHeight="1" x14ac:dyDescent="0.25">
      <c r="A20" s="6" t="s">
        <v>23</v>
      </c>
      <c r="B20" s="24"/>
      <c r="C20" s="23"/>
      <c r="D20" s="24"/>
      <c r="E20" s="23"/>
      <c r="F20" s="24"/>
      <c r="G20" s="23"/>
      <c r="H20" s="24">
        <v>1</v>
      </c>
      <c r="I20" s="23">
        <v>1</v>
      </c>
      <c r="J20" s="24">
        <v>1</v>
      </c>
      <c r="K20" s="23">
        <v>1</v>
      </c>
      <c r="L20" s="24">
        <v>1</v>
      </c>
      <c r="M20" s="23">
        <v>1</v>
      </c>
      <c r="N20" s="24">
        <v>1.25</v>
      </c>
      <c r="O20" s="23">
        <v>1</v>
      </c>
      <c r="P20" s="24">
        <v>1</v>
      </c>
      <c r="Q20" s="23">
        <v>1</v>
      </c>
      <c r="R20" s="24">
        <v>1</v>
      </c>
      <c r="S20" s="23"/>
      <c r="T20" s="24"/>
      <c r="U20" s="23"/>
      <c r="V20" s="24"/>
      <c r="W20" s="23"/>
      <c r="X20" s="24"/>
      <c r="Y20" s="23"/>
      <c r="Z20" s="24"/>
      <c r="AA20" s="23"/>
      <c r="AB20" s="24"/>
      <c r="AC20" s="23"/>
      <c r="AD20" s="24"/>
      <c r="AE20" s="23"/>
      <c r="AF20" s="24"/>
      <c r="AG20" s="27">
        <f t="shared" si="2"/>
        <v>11.25</v>
      </c>
      <c r="AH20" s="27">
        <v>0</v>
      </c>
      <c r="AI20" s="27">
        <f t="shared" si="1"/>
        <v>11.25</v>
      </c>
      <c r="AJ20" s="28">
        <f t="shared" si="3"/>
        <v>1</v>
      </c>
      <c r="AK20" s="29">
        <v>7.25</v>
      </c>
      <c r="AL20" s="29">
        <f t="shared" si="4"/>
        <v>81.5625</v>
      </c>
      <c r="AM20" s="29">
        <f>SUM(AL20+'MONTH 10'!AM20)</f>
        <v>487.5625</v>
      </c>
      <c r="AN20" s="29">
        <f t="shared" si="6"/>
        <v>1450</v>
      </c>
      <c r="AO20" s="33">
        <f t="shared" si="5"/>
        <v>0.33624999999999999</v>
      </c>
    </row>
    <row r="21" spans="1:41" ht="30" customHeight="1" x14ac:dyDescent="0.25">
      <c r="A21" s="5" t="s">
        <v>14</v>
      </c>
      <c r="B21" s="22"/>
      <c r="C21" s="23"/>
      <c r="D21" s="24"/>
      <c r="E21" s="23"/>
      <c r="F21" s="24"/>
      <c r="G21" s="23"/>
      <c r="H21" s="24"/>
      <c r="I21" s="23">
        <v>1</v>
      </c>
      <c r="J21" s="24">
        <v>1</v>
      </c>
      <c r="K21" s="23">
        <v>1</v>
      </c>
      <c r="L21" s="24">
        <v>1</v>
      </c>
      <c r="M21" s="23">
        <v>1</v>
      </c>
      <c r="N21" s="24">
        <v>1</v>
      </c>
      <c r="O21" s="23">
        <v>1</v>
      </c>
      <c r="P21" s="24">
        <v>1.25</v>
      </c>
      <c r="Q21" s="23">
        <v>1</v>
      </c>
      <c r="R21" s="24">
        <v>1</v>
      </c>
      <c r="S21" s="23">
        <v>1</v>
      </c>
      <c r="T21" s="24"/>
      <c r="U21" s="23"/>
      <c r="V21" s="24"/>
      <c r="W21" s="23"/>
      <c r="X21" s="24"/>
      <c r="Y21" s="23"/>
      <c r="Z21" s="24"/>
      <c r="AA21" s="23"/>
      <c r="AB21" s="24"/>
      <c r="AC21" s="23"/>
      <c r="AD21" s="24"/>
      <c r="AE21" s="23"/>
      <c r="AF21" s="24"/>
      <c r="AG21" s="27">
        <f t="shared" si="2"/>
        <v>11.25</v>
      </c>
      <c r="AH21" s="27">
        <v>0</v>
      </c>
      <c r="AI21" s="27">
        <f t="shared" si="1"/>
        <v>11.25</v>
      </c>
      <c r="AJ21" s="28">
        <f t="shared" si="3"/>
        <v>1</v>
      </c>
      <c r="AK21" s="29">
        <v>7.25</v>
      </c>
      <c r="AL21" s="29">
        <f t="shared" si="4"/>
        <v>81.5625</v>
      </c>
      <c r="AM21" s="29">
        <f>SUM(AL21+'MONTH 10'!AM21)</f>
        <v>485.75</v>
      </c>
      <c r="AN21" s="29">
        <f>AK21*300</f>
        <v>2175</v>
      </c>
      <c r="AO21" s="33">
        <f t="shared" si="5"/>
        <v>0.22333333333333333</v>
      </c>
    </row>
    <row r="22" spans="1:41" ht="17.399999999999999" customHeight="1" x14ac:dyDescent="0.25">
      <c r="A22" s="36" t="s">
        <v>56</v>
      </c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9"/>
      <c r="AH22" s="39"/>
      <c r="AI22" s="39"/>
      <c r="AJ22" s="39"/>
      <c r="AK22" s="39"/>
      <c r="AL22" s="39"/>
      <c r="AM22" s="39"/>
      <c r="AN22" s="39"/>
      <c r="AO22" s="39"/>
    </row>
    <row r="23" spans="1:41" ht="30" customHeight="1" x14ac:dyDescent="0.25">
      <c r="A23" s="6" t="s">
        <v>26</v>
      </c>
      <c r="B23" s="22"/>
      <c r="C23" s="23"/>
      <c r="D23" s="24"/>
      <c r="E23" s="23"/>
      <c r="F23" s="24"/>
      <c r="G23" s="23"/>
      <c r="H23" s="24"/>
      <c r="I23" s="23"/>
      <c r="J23" s="24">
        <v>1</v>
      </c>
      <c r="K23" s="23">
        <v>1</v>
      </c>
      <c r="L23" s="24">
        <v>1</v>
      </c>
      <c r="M23" s="23">
        <v>1</v>
      </c>
      <c r="N23" s="24">
        <v>1</v>
      </c>
      <c r="O23" s="23">
        <v>1</v>
      </c>
      <c r="P23" s="24">
        <v>1</v>
      </c>
      <c r="Q23" s="23">
        <v>1</v>
      </c>
      <c r="R23" s="24">
        <v>1.25</v>
      </c>
      <c r="S23" s="23">
        <v>1</v>
      </c>
      <c r="T23" s="24">
        <v>1</v>
      </c>
      <c r="U23" s="23"/>
      <c r="V23" s="24"/>
      <c r="W23" s="23"/>
      <c r="X23" s="24"/>
      <c r="Y23" s="23"/>
      <c r="Z23" s="24"/>
      <c r="AA23" s="23"/>
      <c r="AB23" s="24"/>
      <c r="AC23" s="23"/>
      <c r="AD23" s="24"/>
      <c r="AE23" s="23"/>
      <c r="AF23" s="24"/>
      <c r="AG23" s="27">
        <f t="shared" ref="AG23:AG31" si="7">SUM(B23:AF23)</f>
        <v>11.25</v>
      </c>
      <c r="AH23" s="27">
        <v>0</v>
      </c>
      <c r="AI23" s="27">
        <f t="shared" si="1"/>
        <v>11.25</v>
      </c>
      <c r="AJ23" s="28">
        <f t="shared" ref="AJ23:AJ31" si="8">(AG23+AH23)/AI23</f>
        <v>1</v>
      </c>
      <c r="AK23" s="29">
        <v>7.25</v>
      </c>
      <c r="AL23" s="29">
        <f t="shared" ref="AL23:AL31" si="9">AK23*AG23</f>
        <v>81.5625</v>
      </c>
      <c r="AM23" s="29">
        <f>SUM(AL23+'MONTH 10'!AM23)</f>
        <v>483.9375</v>
      </c>
      <c r="AN23" s="29">
        <f t="shared" ref="AN23:AN51" si="10">AK23*200</f>
        <v>1450</v>
      </c>
      <c r="AO23" s="33">
        <f t="shared" si="5"/>
        <v>0.33374999999999999</v>
      </c>
    </row>
    <row r="24" spans="1:41" ht="30" customHeight="1" x14ac:dyDescent="0.25">
      <c r="A24" s="7" t="s">
        <v>29</v>
      </c>
      <c r="B24" s="24"/>
      <c r="C24" s="23"/>
      <c r="D24" s="24"/>
      <c r="E24" s="23"/>
      <c r="F24" s="24"/>
      <c r="G24" s="23"/>
      <c r="H24" s="24"/>
      <c r="I24" s="23"/>
      <c r="J24" s="24"/>
      <c r="K24" s="23">
        <v>1</v>
      </c>
      <c r="L24" s="24">
        <v>1</v>
      </c>
      <c r="M24" s="23">
        <v>1</v>
      </c>
      <c r="N24" s="24">
        <v>1</v>
      </c>
      <c r="O24" s="23">
        <v>1</v>
      </c>
      <c r="P24" s="24">
        <v>1</v>
      </c>
      <c r="Q24" s="23">
        <v>1</v>
      </c>
      <c r="R24" s="24">
        <v>1</v>
      </c>
      <c r="S24" s="23">
        <v>1</v>
      </c>
      <c r="T24" s="24">
        <v>1.25</v>
      </c>
      <c r="U24" s="23">
        <v>1</v>
      </c>
      <c r="V24" s="24"/>
      <c r="W24" s="23"/>
      <c r="X24" s="24"/>
      <c r="Y24" s="23"/>
      <c r="Z24" s="24"/>
      <c r="AA24" s="23"/>
      <c r="AB24" s="24"/>
      <c r="AC24" s="23"/>
      <c r="AD24" s="24"/>
      <c r="AE24" s="23"/>
      <c r="AF24" s="24"/>
      <c r="AG24" s="27">
        <f t="shared" si="7"/>
        <v>11.25</v>
      </c>
      <c r="AH24" s="27">
        <v>0</v>
      </c>
      <c r="AI24" s="27">
        <f t="shared" si="1"/>
        <v>11.25</v>
      </c>
      <c r="AJ24" s="28">
        <f t="shared" si="8"/>
        <v>1</v>
      </c>
      <c r="AK24" s="29">
        <v>10</v>
      </c>
      <c r="AL24" s="29">
        <f t="shared" si="9"/>
        <v>112.5</v>
      </c>
      <c r="AM24" s="29">
        <f>SUM(AL24+'MONTH 10'!AM24)</f>
        <v>665</v>
      </c>
      <c r="AN24" s="29">
        <f t="shared" si="10"/>
        <v>2000</v>
      </c>
      <c r="AO24" s="33">
        <f t="shared" si="5"/>
        <v>0.33250000000000002</v>
      </c>
    </row>
    <row r="25" spans="1:41" ht="30" customHeight="1" x14ac:dyDescent="0.25">
      <c r="A25" s="6" t="s">
        <v>5</v>
      </c>
      <c r="B25" s="24"/>
      <c r="C25" s="23"/>
      <c r="D25" s="24"/>
      <c r="E25" s="23"/>
      <c r="F25" s="24"/>
      <c r="G25" s="23"/>
      <c r="H25" s="24"/>
      <c r="I25" s="23"/>
      <c r="J25" s="24"/>
      <c r="K25" s="23"/>
      <c r="L25" s="24">
        <v>1</v>
      </c>
      <c r="M25" s="23">
        <v>1</v>
      </c>
      <c r="N25" s="24">
        <v>1</v>
      </c>
      <c r="O25" s="23">
        <v>1</v>
      </c>
      <c r="P25" s="24">
        <v>1</v>
      </c>
      <c r="Q25" s="23">
        <v>1</v>
      </c>
      <c r="R25" s="24">
        <v>1</v>
      </c>
      <c r="S25" s="23">
        <v>1</v>
      </c>
      <c r="T25" s="24">
        <v>1</v>
      </c>
      <c r="U25" s="23">
        <v>1</v>
      </c>
      <c r="V25" s="24">
        <v>1.25</v>
      </c>
      <c r="W25" s="23"/>
      <c r="X25" s="24"/>
      <c r="Y25" s="23"/>
      <c r="Z25" s="24"/>
      <c r="AA25" s="23"/>
      <c r="AB25" s="24"/>
      <c r="AC25" s="23"/>
      <c r="AD25" s="24"/>
      <c r="AE25" s="23"/>
      <c r="AF25" s="24"/>
      <c r="AG25" s="27">
        <f t="shared" si="7"/>
        <v>11.25</v>
      </c>
      <c r="AH25" s="27">
        <v>0</v>
      </c>
      <c r="AI25" s="27">
        <f t="shared" si="1"/>
        <v>11.25</v>
      </c>
      <c r="AJ25" s="28">
        <f t="shared" si="8"/>
        <v>1</v>
      </c>
      <c r="AK25" s="29">
        <v>20</v>
      </c>
      <c r="AL25" s="29">
        <f t="shared" si="9"/>
        <v>225</v>
      </c>
      <c r="AM25" s="29">
        <f>SUM(AL25+'MONTH 10'!AM25)</f>
        <v>1325</v>
      </c>
      <c r="AN25" s="29">
        <f t="shared" si="10"/>
        <v>4000</v>
      </c>
      <c r="AO25" s="33">
        <f t="shared" si="5"/>
        <v>0.33124999999999999</v>
      </c>
    </row>
    <row r="26" spans="1:41" ht="30" customHeight="1" x14ac:dyDescent="0.25">
      <c r="A26" s="6" t="s">
        <v>25</v>
      </c>
      <c r="B26" s="22"/>
      <c r="C26" s="23"/>
      <c r="D26" s="24"/>
      <c r="E26" s="23"/>
      <c r="F26" s="24"/>
      <c r="G26" s="23"/>
      <c r="H26" s="24"/>
      <c r="I26" s="23"/>
      <c r="J26" s="24"/>
      <c r="K26" s="23"/>
      <c r="L26" s="24"/>
      <c r="M26" s="23">
        <v>1</v>
      </c>
      <c r="N26" s="24">
        <v>1</v>
      </c>
      <c r="O26" s="23">
        <v>1</v>
      </c>
      <c r="P26" s="24">
        <v>1</v>
      </c>
      <c r="Q26" s="23">
        <v>1</v>
      </c>
      <c r="R26" s="24">
        <v>1</v>
      </c>
      <c r="S26" s="23">
        <v>1</v>
      </c>
      <c r="T26" s="24">
        <v>1</v>
      </c>
      <c r="U26" s="23">
        <v>1</v>
      </c>
      <c r="V26" s="24">
        <v>1</v>
      </c>
      <c r="W26" s="23">
        <v>1</v>
      </c>
      <c r="X26" s="24"/>
      <c r="Y26" s="23"/>
      <c r="Z26" s="24"/>
      <c r="AA26" s="23"/>
      <c r="AB26" s="24"/>
      <c r="AC26" s="23"/>
      <c r="AD26" s="24"/>
      <c r="AE26" s="23"/>
      <c r="AF26" s="24"/>
      <c r="AG26" s="27">
        <f t="shared" si="7"/>
        <v>11</v>
      </c>
      <c r="AH26" s="27">
        <v>0</v>
      </c>
      <c r="AI26" s="27">
        <f t="shared" si="1"/>
        <v>11</v>
      </c>
      <c r="AJ26" s="28">
        <f t="shared" si="8"/>
        <v>1</v>
      </c>
      <c r="AK26" s="29">
        <v>15</v>
      </c>
      <c r="AL26" s="29">
        <f t="shared" si="9"/>
        <v>165</v>
      </c>
      <c r="AM26" s="29">
        <f>SUM(AL26+'MONTH 10'!AM26)</f>
        <v>990</v>
      </c>
      <c r="AN26" s="29">
        <f>AK26*1200</f>
        <v>18000</v>
      </c>
      <c r="AO26" s="33">
        <f t="shared" si="5"/>
        <v>5.5E-2</v>
      </c>
    </row>
    <row r="27" spans="1:41" ht="30" customHeight="1" x14ac:dyDescent="0.25">
      <c r="A27" s="6" t="s">
        <v>7</v>
      </c>
      <c r="B27" s="24"/>
      <c r="C27" s="23"/>
      <c r="D27" s="24"/>
      <c r="E27" s="23"/>
      <c r="F27" s="24"/>
      <c r="G27" s="23"/>
      <c r="H27" s="24"/>
      <c r="I27" s="23"/>
      <c r="J27" s="24"/>
      <c r="K27" s="23"/>
      <c r="L27" s="24"/>
      <c r="M27" s="23"/>
      <c r="N27" s="24">
        <v>1</v>
      </c>
      <c r="O27" s="23">
        <v>1</v>
      </c>
      <c r="P27" s="24">
        <v>1</v>
      </c>
      <c r="Q27" s="23">
        <v>1</v>
      </c>
      <c r="R27" s="24">
        <v>1</v>
      </c>
      <c r="S27" s="23">
        <v>1</v>
      </c>
      <c r="T27" s="24">
        <v>1</v>
      </c>
      <c r="U27" s="23">
        <v>1</v>
      </c>
      <c r="V27" s="24">
        <v>1</v>
      </c>
      <c r="W27" s="23">
        <v>1</v>
      </c>
      <c r="X27" s="24">
        <v>1</v>
      </c>
      <c r="Y27" s="23"/>
      <c r="Z27" s="24"/>
      <c r="AA27" s="23"/>
      <c r="AB27" s="24"/>
      <c r="AC27" s="23"/>
      <c r="AD27" s="24"/>
      <c r="AE27" s="23"/>
      <c r="AF27" s="24"/>
      <c r="AG27" s="27">
        <f t="shared" si="7"/>
        <v>11</v>
      </c>
      <c r="AH27" s="27">
        <v>0</v>
      </c>
      <c r="AI27" s="27">
        <f t="shared" si="1"/>
        <v>11</v>
      </c>
      <c r="AJ27" s="28">
        <f t="shared" si="8"/>
        <v>1</v>
      </c>
      <c r="AK27" s="29">
        <v>7.25</v>
      </c>
      <c r="AL27" s="29">
        <f t="shared" si="9"/>
        <v>79.75</v>
      </c>
      <c r="AM27" s="29">
        <f>SUM(AL27+'MONTH 10'!AM27)</f>
        <v>478.5</v>
      </c>
      <c r="AN27" s="29">
        <f t="shared" si="10"/>
        <v>1450</v>
      </c>
      <c r="AO27" s="33">
        <f t="shared" si="5"/>
        <v>0.33</v>
      </c>
    </row>
    <row r="28" spans="1:41" ht="30" customHeight="1" x14ac:dyDescent="0.25">
      <c r="A28" s="6" t="s">
        <v>8</v>
      </c>
      <c r="B28" s="24"/>
      <c r="C28" s="23"/>
      <c r="D28" s="24"/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>
        <v>1</v>
      </c>
      <c r="P28" s="24">
        <v>1</v>
      </c>
      <c r="Q28" s="23">
        <v>1</v>
      </c>
      <c r="R28" s="24">
        <v>1</v>
      </c>
      <c r="S28" s="23">
        <v>1</v>
      </c>
      <c r="T28" s="24">
        <v>1</v>
      </c>
      <c r="U28" s="23">
        <v>1</v>
      </c>
      <c r="V28" s="24">
        <v>1</v>
      </c>
      <c r="W28" s="23">
        <v>1</v>
      </c>
      <c r="X28" s="24">
        <v>1</v>
      </c>
      <c r="Y28" s="23">
        <v>1</v>
      </c>
      <c r="Z28" s="24"/>
      <c r="AA28" s="23"/>
      <c r="AB28" s="24"/>
      <c r="AC28" s="23"/>
      <c r="AD28" s="24"/>
      <c r="AE28" s="23"/>
      <c r="AF28" s="24"/>
      <c r="AG28" s="27">
        <f t="shared" si="7"/>
        <v>11</v>
      </c>
      <c r="AH28" s="27">
        <v>0</v>
      </c>
      <c r="AI28" s="27">
        <f t="shared" si="1"/>
        <v>11</v>
      </c>
      <c r="AJ28" s="28">
        <f t="shared" si="8"/>
        <v>1</v>
      </c>
      <c r="AK28" s="29">
        <v>30</v>
      </c>
      <c r="AL28" s="29">
        <f t="shared" si="9"/>
        <v>330</v>
      </c>
      <c r="AM28" s="29">
        <f>SUM(AL28+'MONTH 10'!AM28)</f>
        <v>1980</v>
      </c>
      <c r="AN28" s="29">
        <f t="shared" si="10"/>
        <v>6000</v>
      </c>
      <c r="AO28" s="33">
        <f t="shared" si="5"/>
        <v>0.33</v>
      </c>
    </row>
    <row r="29" spans="1:41" ht="30" customHeight="1" x14ac:dyDescent="0.25">
      <c r="A29" s="6" t="s">
        <v>9</v>
      </c>
      <c r="B29" s="24"/>
      <c r="C29" s="23"/>
      <c r="D29" s="24"/>
      <c r="E29" s="23"/>
      <c r="F29" s="24"/>
      <c r="G29" s="23"/>
      <c r="H29" s="24"/>
      <c r="I29" s="23"/>
      <c r="J29" s="24"/>
      <c r="K29" s="23"/>
      <c r="L29" s="24"/>
      <c r="M29" s="23"/>
      <c r="N29" s="24"/>
      <c r="O29" s="23"/>
      <c r="P29" s="24">
        <v>1</v>
      </c>
      <c r="Q29" s="23">
        <v>1</v>
      </c>
      <c r="R29" s="24">
        <v>1</v>
      </c>
      <c r="S29" s="23">
        <v>1</v>
      </c>
      <c r="T29" s="24">
        <v>1</v>
      </c>
      <c r="U29" s="23">
        <v>1</v>
      </c>
      <c r="V29" s="24">
        <v>1</v>
      </c>
      <c r="W29" s="23">
        <v>1</v>
      </c>
      <c r="X29" s="24">
        <v>1</v>
      </c>
      <c r="Y29" s="23">
        <v>1</v>
      </c>
      <c r="Z29" s="24">
        <v>1</v>
      </c>
      <c r="AA29" s="23"/>
      <c r="AB29" s="24"/>
      <c r="AC29" s="23"/>
      <c r="AD29" s="24"/>
      <c r="AE29" s="23"/>
      <c r="AF29" s="24"/>
      <c r="AG29" s="27">
        <f t="shared" si="7"/>
        <v>11</v>
      </c>
      <c r="AH29" s="27">
        <v>0</v>
      </c>
      <c r="AI29" s="27">
        <f t="shared" si="1"/>
        <v>11</v>
      </c>
      <c r="AJ29" s="28">
        <f t="shared" si="8"/>
        <v>1</v>
      </c>
      <c r="AK29" s="29">
        <v>30</v>
      </c>
      <c r="AL29" s="29">
        <f t="shared" si="9"/>
        <v>330</v>
      </c>
      <c r="AM29" s="29">
        <f>SUM(AL29+'MONTH 10'!AM29)</f>
        <v>1980</v>
      </c>
      <c r="AN29" s="29">
        <f t="shared" si="10"/>
        <v>6000</v>
      </c>
      <c r="AO29" s="33">
        <f t="shared" si="5"/>
        <v>0.33</v>
      </c>
    </row>
    <row r="30" spans="1:41" ht="30" customHeight="1" x14ac:dyDescent="0.25">
      <c r="A30" s="6" t="s">
        <v>16</v>
      </c>
      <c r="B30" s="24"/>
      <c r="C30" s="23"/>
      <c r="D30" s="24"/>
      <c r="E30" s="23"/>
      <c r="F30" s="24"/>
      <c r="G30" s="23"/>
      <c r="H30" s="24"/>
      <c r="I30" s="23"/>
      <c r="J30" s="24"/>
      <c r="K30" s="23"/>
      <c r="L30" s="24"/>
      <c r="M30" s="23"/>
      <c r="N30" s="24"/>
      <c r="O30" s="23"/>
      <c r="P30" s="24"/>
      <c r="Q30" s="23">
        <v>1</v>
      </c>
      <c r="R30" s="24">
        <v>1</v>
      </c>
      <c r="S30" s="23">
        <v>1</v>
      </c>
      <c r="T30" s="24">
        <v>1</v>
      </c>
      <c r="U30" s="23">
        <v>1</v>
      </c>
      <c r="V30" s="24">
        <v>1</v>
      </c>
      <c r="W30" s="23">
        <v>1</v>
      </c>
      <c r="X30" s="24">
        <v>1</v>
      </c>
      <c r="Y30" s="23">
        <v>1</v>
      </c>
      <c r="Z30" s="24">
        <v>1</v>
      </c>
      <c r="AA30" s="23">
        <v>1</v>
      </c>
      <c r="AB30" s="24"/>
      <c r="AC30" s="23"/>
      <c r="AD30" s="24"/>
      <c r="AE30" s="23"/>
      <c r="AF30" s="24"/>
      <c r="AG30" s="27">
        <f t="shared" si="7"/>
        <v>11</v>
      </c>
      <c r="AH30" s="27">
        <v>0</v>
      </c>
      <c r="AI30" s="27">
        <f t="shared" si="1"/>
        <v>11</v>
      </c>
      <c r="AJ30" s="28">
        <f t="shared" si="8"/>
        <v>1</v>
      </c>
      <c r="AK30" s="29">
        <v>7.25</v>
      </c>
      <c r="AL30" s="29">
        <f t="shared" si="9"/>
        <v>79.75</v>
      </c>
      <c r="AM30" s="29">
        <f>SUM(AL30+'MONTH 10'!AM30)</f>
        <v>478.5</v>
      </c>
      <c r="AN30" s="29">
        <f t="shared" si="10"/>
        <v>1450</v>
      </c>
      <c r="AO30" s="33">
        <f t="shared" si="5"/>
        <v>0.33</v>
      </c>
    </row>
    <row r="31" spans="1:41" ht="30" customHeight="1" x14ac:dyDescent="0.25">
      <c r="A31" s="6" t="s">
        <v>15</v>
      </c>
      <c r="B31" s="24"/>
      <c r="C31" s="23"/>
      <c r="D31" s="24"/>
      <c r="E31" s="23"/>
      <c r="F31" s="24"/>
      <c r="G31" s="23"/>
      <c r="H31" s="24"/>
      <c r="I31" s="23"/>
      <c r="J31" s="24"/>
      <c r="K31" s="23"/>
      <c r="L31" s="24"/>
      <c r="M31" s="23"/>
      <c r="N31" s="24"/>
      <c r="O31" s="23"/>
      <c r="P31" s="24"/>
      <c r="Q31" s="23"/>
      <c r="R31" s="24">
        <v>1</v>
      </c>
      <c r="S31" s="23">
        <v>1</v>
      </c>
      <c r="T31" s="24">
        <v>1</v>
      </c>
      <c r="U31" s="23">
        <v>1</v>
      </c>
      <c r="V31" s="24">
        <v>1</v>
      </c>
      <c r="W31" s="23">
        <v>1</v>
      </c>
      <c r="X31" s="24">
        <v>1</v>
      </c>
      <c r="Y31" s="23">
        <v>1</v>
      </c>
      <c r="Z31" s="24">
        <v>1</v>
      </c>
      <c r="AA31" s="23">
        <v>1</v>
      </c>
      <c r="AB31" s="24">
        <v>1</v>
      </c>
      <c r="AC31" s="23"/>
      <c r="AD31" s="24"/>
      <c r="AE31" s="23"/>
      <c r="AF31" s="24"/>
      <c r="AG31" s="27">
        <f t="shared" si="7"/>
        <v>11</v>
      </c>
      <c r="AH31" s="27">
        <v>0</v>
      </c>
      <c r="AI31" s="27">
        <f t="shared" si="1"/>
        <v>11</v>
      </c>
      <c r="AJ31" s="28">
        <f t="shared" si="8"/>
        <v>1</v>
      </c>
      <c r="AK31" s="29">
        <v>15</v>
      </c>
      <c r="AL31" s="29">
        <f t="shared" si="9"/>
        <v>165</v>
      </c>
      <c r="AM31" s="29">
        <f>SUM(AL31+'MONTH 10'!AM31)</f>
        <v>990</v>
      </c>
      <c r="AN31" s="29">
        <f t="shared" si="10"/>
        <v>3000</v>
      </c>
      <c r="AO31" s="33">
        <f t="shared" si="5"/>
        <v>0.33</v>
      </c>
    </row>
    <row r="32" spans="1:41" ht="17.399999999999999" customHeight="1" x14ac:dyDescent="0.25">
      <c r="A32" s="36" t="s">
        <v>55</v>
      </c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9"/>
      <c r="AH32" s="39"/>
      <c r="AI32" s="39"/>
      <c r="AJ32" s="39"/>
      <c r="AK32" s="39"/>
      <c r="AL32" s="39"/>
      <c r="AM32" s="39"/>
      <c r="AN32" s="39"/>
      <c r="AO32" s="39"/>
    </row>
    <row r="33" spans="1:41" ht="30" customHeight="1" x14ac:dyDescent="0.25">
      <c r="A33" s="5" t="s">
        <v>48</v>
      </c>
      <c r="B33" s="24"/>
      <c r="C33" s="23"/>
      <c r="D33" s="24"/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Q33" s="23"/>
      <c r="R33" s="24"/>
      <c r="S33" s="23">
        <v>1</v>
      </c>
      <c r="T33" s="24">
        <v>1</v>
      </c>
      <c r="U33" s="23">
        <v>1</v>
      </c>
      <c r="V33" s="24">
        <v>1</v>
      </c>
      <c r="W33" s="23">
        <v>1</v>
      </c>
      <c r="X33" s="24">
        <v>1</v>
      </c>
      <c r="Y33" s="23">
        <v>1</v>
      </c>
      <c r="Z33" s="24">
        <v>1</v>
      </c>
      <c r="AA33" s="23">
        <v>1</v>
      </c>
      <c r="AB33" s="24">
        <v>1</v>
      </c>
      <c r="AC33" s="23">
        <v>1</v>
      </c>
      <c r="AD33" s="24"/>
      <c r="AE33" s="23"/>
      <c r="AF33" s="24"/>
      <c r="AG33" s="27">
        <f t="shared" ref="AG33:AG44" si="11">SUM(B33:AF33)</f>
        <v>11</v>
      </c>
      <c r="AH33" s="27">
        <v>0</v>
      </c>
      <c r="AI33" s="27">
        <f t="shared" si="1"/>
        <v>11</v>
      </c>
      <c r="AJ33" s="28">
        <f t="shared" ref="AJ33:AJ44" si="12">(AG33+AH33)/AI33</f>
        <v>1</v>
      </c>
      <c r="AK33" s="29">
        <v>7.25</v>
      </c>
      <c r="AL33" s="29">
        <f t="shared" ref="AL33:AL44" si="13">AK33*AG33</f>
        <v>79.75</v>
      </c>
      <c r="AM33" s="29">
        <f>SUM(AL33+'MONTH 10'!AM33)</f>
        <v>478.5</v>
      </c>
      <c r="AN33" s="29">
        <f t="shared" si="10"/>
        <v>1450</v>
      </c>
      <c r="AO33" s="33">
        <f t="shared" si="5"/>
        <v>0.33</v>
      </c>
    </row>
    <row r="34" spans="1:41" ht="30" customHeight="1" x14ac:dyDescent="0.25">
      <c r="A34" s="5" t="s">
        <v>37</v>
      </c>
      <c r="B34" s="24"/>
      <c r="C34" s="23"/>
      <c r="D34" s="24"/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3"/>
      <c r="R34" s="24"/>
      <c r="S34" s="23"/>
      <c r="T34" s="24">
        <v>1</v>
      </c>
      <c r="U34" s="23">
        <v>1</v>
      </c>
      <c r="V34" s="24">
        <v>1</v>
      </c>
      <c r="W34" s="23">
        <v>1</v>
      </c>
      <c r="X34" s="24">
        <v>1</v>
      </c>
      <c r="Y34" s="23">
        <v>1</v>
      </c>
      <c r="Z34" s="24">
        <v>1</v>
      </c>
      <c r="AA34" s="23">
        <v>1</v>
      </c>
      <c r="AB34" s="24">
        <v>1</v>
      </c>
      <c r="AC34" s="23">
        <v>1</v>
      </c>
      <c r="AD34" s="24">
        <v>1</v>
      </c>
      <c r="AE34" s="23"/>
      <c r="AF34" s="24"/>
      <c r="AG34" s="27">
        <f t="shared" si="11"/>
        <v>11</v>
      </c>
      <c r="AH34" s="27">
        <v>0</v>
      </c>
      <c r="AI34" s="27">
        <f t="shared" si="1"/>
        <v>11</v>
      </c>
      <c r="AJ34" s="28">
        <f t="shared" si="12"/>
        <v>1</v>
      </c>
      <c r="AK34" s="29">
        <v>7.25</v>
      </c>
      <c r="AL34" s="29">
        <f t="shared" si="13"/>
        <v>79.75</v>
      </c>
      <c r="AM34" s="29">
        <f>SUM(AL34+'MONTH 10'!AM34)</f>
        <v>478.5</v>
      </c>
      <c r="AN34" s="29">
        <f t="shared" si="10"/>
        <v>1450</v>
      </c>
      <c r="AO34" s="33">
        <f t="shared" si="5"/>
        <v>0.33</v>
      </c>
    </row>
    <row r="35" spans="1:41" ht="30" customHeight="1" x14ac:dyDescent="0.25">
      <c r="A35" s="6" t="s">
        <v>0</v>
      </c>
      <c r="B35" s="24"/>
      <c r="C35" s="23"/>
      <c r="D35" s="24"/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>
        <v>1</v>
      </c>
      <c r="V35" s="24">
        <v>1</v>
      </c>
      <c r="W35" s="23">
        <v>1</v>
      </c>
      <c r="X35" s="24">
        <v>1</v>
      </c>
      <c r="Y35" s="23">
        <v>1</v>
      </c>
      <c r="Z35" s="24">
        <v>1</v>
      </c>
      <c r="AA35" s="23">
        <v>1</v>
      </c>
      <c r="AB35" s="24">
        <v>1</v>
      </c>
      <c r="AC35" s="23">
        <v>1</v>
      </c>
      <c r="AD35" s="24">
        <v>1</v>
      </c>
      <c r="AE35" s="23">
        <v>1</v>
      </c>
      <c r="AF35" s="24"/>
      <c r="AG35" s="27">
        <f t="shared" si="11"/>
        <v>11</v>
      </c>
      <c r="AH35" s="27">
        <v>0</v>
      </c>
      <c r="AI35" s="27">
        <f t="shared" si="1"/>
        <v>11</v>
      </c>
      <c r="AJ35" s="28">
        <f t="shared" si="12"/>
        <v>1</v>
      </c>
      <c r="AK35" s="29">
        <v>7.25</v>
      </c>
      <c r="AL35" s="29">
        <f t="shared" si="13"/>
        <v>79.75</v>
      </c>
      <c r="AM35" s="29">
        <f>SUM(AL35+'MONTH 10'!AM35)</f>
        <v>478.5</v>
      </c>
      <c r="AN35" s="29">
        <f t="shared" si="10"/>
        <v>1450</v>
      </c>
      <c r="AO35" s="33">
        <f t="shared" si="5"/>
        <v>0.33</v>
      </c>
    </row>
    <row r="36" spans="1:41" ht="30" customHeight="1" x14ac:dyDescent="0.25">
      <c r="A36" s="6" t="s">
        <v>27</v>
      </c>
      <c r="B36" s="24"/>
      <c r="C36" s="23"/>
      <c r="D36" s="24"/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>
        <v>1</v>
      </c>
      <c r="W36" s="23">
        <v>1</v>
      </c>
      <c r="X36" s="24">
        <v>1</v>
      </c>
      <c r="Y36" s="23">
        <v>1</v>
      </c>
      <c r="Z36" s="24">
        <v>1</v>
      </c>
      <c r="AA36" s="23">
        <v>1</v>
      </c>
      <c r="AB36" s="24">
        <v>1</v>
      </c>
      <c r="AC36" s="23">
        <v>1</v>
      </c>
      <c r="AD36" s="24">
        <v>1</v>
      </c>
      <c r="AE36" s="23">
        <v>1</v>
      </c>
      <c r="AF36" s="24">
        <v>1</v>
      </c>
      <c r="AG36" s="27">
        <f t="shared" si="11"/>
        <v>11</v>
      </c>
      <c r="AH36" s="27">
        <v>0</v>
      </c>
      <c r="AI36" s="27">
        <f t="shared" si="1"/>
        <v>11</v>
      </c>
      <c r="AJ36" s="28">
        <f t="shared" si="12"/>
        <v>1</v>
      </c>
      <c r="AK36" s="29">
        <v>7.25</v>
      </c>
      <c r="AL36" s="29">
        <f t="shared" si="13"/>
        <v>79.75</v>
      </c>
      <c r="AM36" s="29">
        <f>SUM(AL36+'MONTH 10'!AM36)</f>
        <v>478.5</v>
      </c>
      <c r="AN36" s="29">
        <f t="shared" si="10"/>
        <v>1450</v>
      </c>
      <c r="AO36" s="33">
        <f t="shared" si="5"/>
        <v>0.33</v>
      </c>
    </row>
    <row r="37" spans="1:41" ht="30" customHeight="1" x14ac:dyDescent="0.25">
      <c r="A37" s="6" t="s">
        <v>24</v>
      </c>
      <c r="B37" s="24">
        <v>1</v>
      </c>
      <c r="C37" s="23"/>
      <c r="D37" s="24"/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>
        <v>1</v>
      </c>
      <c r="X37" s="24">
        <v>1</v>
      </c>
      <c r="Y37" s="23">
        <v>1</v>
      </c>
      <c r="Z37" s="24">
        <v>1</v>
      </c>
      <c r="AA37" s="23">
        <v>1</v>
      </c>
      <c r="AB37" s="24">
        <v>1</v>
      </c>
      <c r="AC37" s="23">
        <v>1</v>
      </c>
      <c r="AD37" s="24">
        <v>1</v>
      </c>
      <c r="AE37" s="23">
        <v>1</v>
      </c>
      <c r="AF37" s="24">
        <v>1</v>
      </c>
      <c r="AG37" s="27">
        <f t="shared" si="11"/>
        <v>11</v>
      </c>
      <c r="AH37" s="27">
        <v>0</v>
      </c>
      <c r="AI37" s="27">
        <f t="shared" si="1"/>
        <v>11</v>
      </c>
      <c r="AJ37" s="28">
        <f t="shared" si="12"/>
        <v>1</v>
      </c>
      <c r="AK37" s="29">
        <v>7.25</v>
      </c>
      <c r="AL37" s="29">
        <f t="shared" si="13"/>
        <v>79.75</v>
      </c>
      <c r="AM37" s="29">
        <f>SUM(AL37+'MONTH 10'!AM37)</f>
        <v>478.5</v>
      </c>
      <c r="AN37" s="29">
        <f t="shared" si="10"/>
        <v>1450</v>
      </c>
      <c r="AO37" s="33">
        <f t="shared" si="5"/>
        <v>0.33</v>
      </c>
    </row>
    <row r="38" spans="1:41" ht="30" customHeight="1" x14ac:dyDescent="0.25">
      <c r="A38" s="6" t="s">
        <v>38</v>
      </c>
      <c r="B38" s="24">
        <v>1</v>
      </c>
      <c r="C38" s="23">
        <v>1</v>
      </c>
      <c r="D38" s="24"/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/>
      <c r="X38" s="24">
        <v>1</v>
      </c>
      <c r="Y38" s="23">
        <v>1</v>
      </c>
      <c r="Z38" s="24">
        <v>1</v>
      </c>
      <c r="AA38" s="23">
        <v>1</v>
      </c>
      <c r="AB38" s="24">
        <v>1</v>
      </c>
      <c r="AC38" s="23">
        <v>1</v>
      </c>
      <c r="AD38" s="24">
        <v>1</v>
      </c>
      <c r="AE38" s="23">
        <v>1</v>
      </c>
      <c r="AF38" s="24">
        <v>1</v>
      </c>
      <c r="AG38" s="27">
        <f t="shared" si="11"/>
        <v>11</v>
      </c>
      <c r="AH38" s="27">
        <v>0</v>
      </c>
      <c r="AI38" s="27">
        <f t="shared" si="1"/>
        <v>11</v>
      </c>
      <c r="AJ38" s="28">
        <f t="shared" si="12"/>
        <v>1</v>
      </c>
      <c r="AK38" s="29">
        <v>7.25</v>
      </c>
      <c r="AL38" s="29">
        <f t="shared" si="13"/>
        <v>79.75</v>
      </c>
      <c r="AM38" s="29">
        <f>SUM(AL38+'MONTH 10'!AM38)</f>
        <v>478.5</v>
      </c>
      <c r="AN38" s="29">
        <f t="shared" si="10"/>
        <v>1450</v>
      </c>
      <c r="AO38" s="33">
        <f t="shared" si="5"/>
        <v>0.33</v>
      </c>
    </row>
    <row r="39" spans="1:41" ht="30" customHeight="1" x14ac:dyDescent="0.25">
      <c r="A39" s="6" t="s">
        <v>11</v>
      </c>
      <c r="B39" s="24">
        <v>1</v>
      </c>
      <c r="C39" s="23">
        <v>1</v>
      </c>
      <c r="D39" s="24">
        <v>1</v>
      </c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/>
      <c r="X39" s="24"/>
      <c r="Y39" s="23">
        <v>1</v>
      </c>
      <c r="Z39" s="24">
        <v>1</v>
      </c>
      <c r="AA39" s="23">
        <v>1</v>
      </c>
      <c r="AB39" s="24">
        <v>1</v>
      </c>
      <c r="AC39" s="23">
        <v>1</v>
      </c>
      <c r="AD39" s="24">
        <v>1</v>
      </c>
      <c r="AE39" s="23">
        <v>1</v>
      </c>
      <c r="AF39" s="24">
        <v>1</v>
      </c>
      <c r="AG39" s="27">
        <f t="shared" si="11"/>
        <v>11</v>
      </c>
      <c r="AH39" s="27">
        <v>0</v>
      </c>
      <c r="AI39" s="27">
        <f t="shared" si="1"/>
        <v>11</v>
      </c>
      <c r="AJ39" s="28">
        <f t="shared" si="12"/>
        <v>1</v>
      </c>
      <c r="AK39" s="29">
        <v>7.25</v>
      </c>
      <c r="AL39" s="29">
        <f t="shared" si="13"/>
        <v>79.75</v>
      </c>
      <c r="AM39" s="29">
        <f>SUM(AL39+'MONTH 10'!AM39)</f>
        <v>478.5</v>
      </c>
      <c r="AN39" s="29">
        <f t="shared" si="10"/>
        <v>1450</v>
      </c>
      <c r="AO39" s="33">
        <f t="shared" si="5"/>
        <v>0.33</v>
      </c>
    </row>
    <row r="40" spans="1:41" ht="30" customHeight="1" x14ac:dyDescent="0.25">
      <c r="A40" s="6" t="s">
        <v>61</v>
      </c>
      <c r="B40" s="24">
        <v>1</v>
      </c>
      <c r="C40" s="23">
        <v>1</v>
      </c>
      <c r="D40" s="24">
        <v>1</v>
      </c>
      <c r="E40" s="23">
        <v>1</v>
      </c>
      <c r="F40" s="24"/>
      <c r="G40" s="23"/>
      <c r="H40" s="24"/>
      <c r="I40" s="23"/>
      <c r="J40" s="24"/>
      <c r="K40" s="23"/>
      <c r="L40" s="24"/>
      <c r="M40" s="23"/>
      <c r="N40" s="24"/>
      <c r="O40" s="23"/>
      <c r="P40" s="24"/>
      <c r="Q40" s="23"/>
      <c r="R40" s="24"/>
      <c r="S40" s="23"/>
      <c r="T40" s="24"/>
      <c r="U40" s="23"/>
      <c r="V40" s="24"/>
      <c r="W40" s="23"/>
      <c r="X40" s="24"/>
      <c r="Y40" s="23"/>
      <c r="Z40" s="24">
        <v>1</v>
      </c>
      <c r="AA40" s="23">
        <v>1</v>
      </c>
      <c r="AB40" s="24">
        <v>1</v>
      </c>
      <c r="AC40" s="23">
        <v>1</v>
      </c>
      <c r="AD40" s="24">
        <v>1</v>
      </c>
      <c r="AE40" s="23">
        <v>1</v>
      </c>
      <c r="AF40" s="24">
        <v>1</v>
      </c>
      <c r="AG40" s="27">
        <f t="shared" si="11"/>
        <v>11</v>
      </c>
      <c r="AH40" s="27">
        <v>0</v>
      </c>
      <c r="AI40" s="27">
        <f t="shared" si="1"/>
        <v>11</v>
      </c>
      <c r="AJ40" s="28">
        <f t="shared" si="12"/>
        <v>1</v>
      </c>
      <c r="AK40" s="29">
        <v>7.25</v>
      </c>
      <c r="AL40" s="29">
        <f t="shared" si="13"/>
        <v>79.75</v>
      </c>
      <c r="AM40" s="29">
        <f>SUM(AL40+'MONTH 10'!AM40)</f>
        <v>478.5</v>
      </c>
      <c r="AN40" s="29">
        <f t="shared" si="10"/>
        <v>1450</v>
      </c>
      <c r="AO40" s="33">
        <f t="shared" si="5"/>
        <v>0.33</v>
      </c>
    </row>
    <row r="41" spans="1:41" ht="30" customHeight="1" x14ac:dyDescent="0.25">
      <c r="A41" s="6" t="s">
        <v>62</v>
      </c>
      <c r="B41" s="24">
        <v>1</v>
      </c>
      <c r="C41" s="23">
        <v>1</v>
      </c>
      <c r="D41" s="24">
        <v>1</v>
      </c>
      <c r="E41" s="23">
        <v>1</v>
      </c>
      <c r="F41" s="24">
        <v>1</v>
      </c>
      <c r="G41" s="23"/>
      <c r="H41" s="24"/>
      <c r="I41" s="23"/>
      <c r="J41" s="24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/>
      <c r="V41" s="24"/>
      <c r="W41" s="23"/>
      <c r="X41" s="24"/>
      <c r="Y41" s="23"/>
      <c r="Z41" s="24"/>
      <c r="AA41" s="23">
        <v>1</v>
      </c>
      <c r="AB41" s="24">
        <v>1</v>
      </c>
      <c r="AC41" s="23">
        <v>1</v>
      </c>
      <c r="AD41" s="24">
        <v>1</v>
      </c>
      <c r="AE41" s="23">
        <v>1</v>
      </c>
      <c r="AF41" s="24">
        <v>1</v>
      </c>
      <c r="AG41" s="27">
        <f t="shared" si="11"/>
        <v>11</v>
      </c>
      <c r="AH41" s="27">
        <v>0</v>
      </c>
      <c r="AI41" s="27">
        <f t="shared" si="1"/>
        <v>11</v>
      </c>
      <c r="AJ41" s="28">
        <f t="shared" si="12"/>
        <v>1</v>
      </c>
      <c r="AK41" s="29">
        <v>7.25</v>
      </c>
      <c r="AL41" s="29">
        <f t="shared" si="13"/>
        <v>79.75</v>
      </c>
      <c r="AM41" s="29">
        <f>SUM(AL41+'MONTH 10'!AM41)</f>
        <v>478.5</v>
      </c>
      <c r="AN41" s="29">
        <f t="shared" si="10"/>
        <v>1450</v>
      </c>
      <c r="AO41" s="33">
        <f t="shared" si="5"/>
        <v>0.33</v>
      </c>
    </row>
    <row r="42" spans="1:41" ht="30" customHeight="1" x14ac:dyDescent="0.25">
      <c r="A42" s="5" t="s">
        <v>12</v>
      </c>
      <c r="B42" s="24">
        <v>1</v>
      </c>
      <c r="C42" s="23">
        <v>1</v>
      </c>
      <c r="D42" s="24">
        <v>1</v>
      </c>
      <c r="E42" s="23">
        <v>1</v>
      </c>
      <c r="F42" s="24">
        <v>1</v>
      </c>
      <c r="G42" s="23">
        <v>1</v>
      </c>
      <c r="H42" s="24"/>
      <c r="I42" s="23"/>
      <c r="J42" s="24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/>
      <c r="X42" s="24"/>
      <c r="Y42" s="23"/>
      <c r="Z42" s="24"/>
      <c r="AA42" s="23"/>
      <c r="AB42" s="24">
        <v>1</v>
      </c>
      <c r="AC42" s="23">
        <v>1</v>
      </c>
      <c r="AD42" s="24">
        <v>1</v>
      </c>
      <c r="AE42" s="23">
        <v>1</v>
      </c>
      <c r="AF42" s="24">
        <v>1</v>
      </c>
      <c r="AG42" s="27">
        <f t="shared" si="11"/>
        <v>11</v>
      </c>
      <c r="AH42" s="27">
        <v>0</v>
      </c>
      <c r="AI42" s="27">
        <f t="shared" si="1"/>
        <v>11</v>
      </c>
      <c r="AJ42" s="28">
        <f t="shared" si="12"/>
        <v>1</v>
      </c>
      <c r="AK42" s="29">
        <v>7.25</v>
      </c>
      <c r="AL42" s="29">
        <f t="shared" si="13"/>
        <v>79.75</v>
      </c>
      <c r="AM42" s="29">
        <f>SUM(AL42+'MONTH 10'!AM42)</f>
        <v>478.5</v>
      </c>
      <c r="AN42" s="29">
        <f t="shared" si="10"/>
        <v>1450</v>
      </c>
      <c r="AO42" s="33">
        <f t="shared" si="5"/>
        <v>0.33</v>
      </c>
    </row>
    <row r="43" spans="1:41" ht="30" customHeight="1" x14ac:dyDescent="0.25">
      <c r="A43" s="6" t="s">
        <v>13</v>
      </c>
      <c r="B43" s="24">
        <v>1</v>
      </c>
      <c r="C43" s="23">
        <v>1</v>
      </c>
      <c r="D43" s="24">
        <v>1</v>
      </c>
      <c r="E43" s="23">
        <v>1</v>
      </c>
      <c r="F43" s="24">
        <v>1</v>
      </c>
      <c r="G43" s="23">
        <v>1</v>
      </c>
      <c r="H43" s="24">
        <v>1</v>
      </c>
      <c r="I43" s="23"/>
      <c r="J43" s="24"/>
      <c r="K43" s="23"/>
      <c r="L43" s="24"/>
      <c r="M43" s="23"/>
      <c r="N43" s="24"/>
      <c r="O43" s="23"/>
      <c r="P43" s="24"/>
      <c r="Q43" s="23"/>
      <c r="R43" s="24"/>
      <c r="S43" s="23"/>
      <c r="T43" s="24"/>
      <c r="U43" s="23"/>
      <c r="V43" s="24"/>
      <c r="W43" s="23"/>
      <c r="X43" s="24"/>
      <c r="Y43" s="23"/>
      <c r="Z43" s="24"/>
      <c r="AA43" s="23"/>
      <c r="AB43" s="24"/>
      <c r="AC43" s="23">
        <v>1</v>
      </c>
      <c r="AD43" s="24">
        <v>1</v>
      </c>
      <c r="AE43" s="23">
        <v>1</v>
      </c>
      <c r="AF43" s="24">
        <v>1</v>
      </c>
      <c r="AG43" s="27">
        <f t="shared" si="11"/>
        <v>11</v>
      </c>
      <c r="AH43" s="27">
        <v>0</v>
      </c>
      <c r="AI43" s="27">
        <f t="shared" si="1"/>
        <v>11</v>
      </c>
      <c r="AJ43" s="28">
        <f t="shared" si="12"/>
        <v>1</v>
      </c>
      <c r="AK43" s="29">
        <v>7.25</v>
      </c>
      <c r="AL43" s="29">
        <f t="shared" si="13"/>
        <v>79.75</v>
      </c>
      <c r="AM43" s="29">
        <f>SUM(AL43+'MONTH 10'!AM43)</f>
        <v>478.5</v>
      </c>
      <c r="AN43" s="29">
        <f t="shared" si="10"/>
        <v>1450</v>
      </c>
      <c r="AO43" s="33">
        <f t="shared" si="5"/>
        <v>0.33</v>
      </c>
    </row>
    <row r="44" spans="1:41" ht="30" customHeight="1" x14ac:dyDescent="0.25">
      <c r="A44" s="6" t="s">
        <v>47</v>
      </c>
      <c r="B44" s="24">
        <v>1</v>
      </c>
      <c r="C44" s="23">
        <v>1</v>
      </c>
      <c r="D44" s="24">
        <v>1</v>
      </c>
      <c r="E44" s="23">
        <v>1</v>
      </c>
      <c r="F44" s="24">
        <v>1</v>
      </c>
      <c r="G44" s="23">
        <v>1</v>
      </c>
      <c r="H44" s="24">
        <v>1</v>
      </c>
      <c r="I44" s="23">
        <v>1</v>
      </c>
      <c r="J44" s="24"/>
      <c r="K44" s="23"/>
      <c r="L44" s="24"/>
      <c r="M44" s="23"/>
      <c r="N44" s="24"/>
      <c r="O44" s="23"/>
      <c r="P44" s="24"/>
      <c r="Q44" s="23"/>
      <c r="R44" s="24"/>
      <c r="S44" s="23"/>
      <c r="T44" s="24"/>
      <c r="U44" s="23"/>
      <c r="V44" s="24"/>
      <c r="W44" s="23"/>
      <c r="X44" s="24"/>
      <c r="Y44" s="23"/>
      <c r="Z44" s="24"/>
      <c r="AA44" s="23"/>
      <c r="AB44" s="24"/>
      <c r="AC44" s="23"/>
      <c r="AD44" s="24">
        <v>1</v>
      </c>
      <c r="AE44" s="23">
        <v>1</v>
      </c>
      <c r="AF44" s="24">
        <v>1</v>
      </c>
      <c r="AG44" s="27">
        <f t="shared" si="11"/>
        <v>11</v>
      </c>
      <c r="AH44" s="27">
        <v>0</v>
      </c>
      <c r="AI44" s="27">
        <f t="shared" si="1"/>
        <v>11</v>
      </c>
      <c r="AJ44" s="28">
        <f t="shared" si="12"/>
        <v>1</v>
      </c>
      <c r="AK44" s="29">
        <v>7.25</v>
      </c>
      <c r="AL44" s="29">
        <f t="shared" si="13"/>
        <v>79.75</v>
      </c>
      <c r="AM44" s="29">
        <f>SUM(AL44+'MONTH 10'!AM44)</f>
        <v>478.5</v>
      </c>
      <c r="AN44" s="29">
        <f t="shared" si="10"/>
        <v>1450</v>
      </c>
      <c r="AO44" s="33">
        <f t="shared" si="5"/>
        <v>0.33</v>
      </c>
    </row>
    <row r="45" spans="1:41" ht="17.399999999999999" customHeight="1" x14ac:dyDescent="0.25">
      <c r="A45" s="36" t="s">
        <v>57</v>
      </c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9"/>
      <c r="AH45" s="39"/>
      <c r="AI45" s="39"/>
      <c r="AJ45" s="39"/>
      <c r="AK45" s="39"/>
      <c r="AL45" s="39"/>
      <c r="AM45" s="39"/>
      <c r="AN45" s="39"/>
      <c r="AO45" s="39"/>
    </row>
    <row r="46" spans="1:41" ht="30" customHeight="1" x14ac:dyDescent="0.25">
      <c r="A46" s="5" t="s">
        <v>63</v>
      </c>
      <c r="B46" s="24">
        <v>1</v>
      </c>
      <c r="C46" s="23">
        <v>1</v>
      </c>
      <c r="D46" s="24">
        <v>1</v>
      </c>
      <c r="E46" s="23">
        <v>1</v>
      </c>
      <c r="F46" s="24">
        <v>1</v>
      </c>
      <c r="G46" s="23">
        <v>1</v>
      </c>
      <c r="H46" s="24">
        <v>1</v>
      </c>
      <c r="I46" s="23">
        <v>1</v>
      </c>
      <c r="J46" s="24">
        <v>1</v>
      </c>
      <c r="K46" s="23"/>
      <c r="L46" s="24"/>
      <c r="M46" s="23"/>
      <c r="N46" s="24"/>
      <c r="O46" s="23"/>
      <c r="P46" s="24"/>
      <c r="Q46" s="23"/>
      <c r="R46" s="24"/>
      <c r="S46" s="23"/>
      <c r="T46" s="24"/>
      <c r="U46" s="23"/>
      <c r="V46" s="24"/>
      <c r="W46" s="23"/>
      <c r="X46" s="24"/>
      <c r="Y46" s="23"/>
      <c r="Z46" s="24"/>
      <c r="AA46" s="23"/>
      <c r="AB46" s="24"/>
      <c r="AC46" s="23"/>
      <c r="AD46" s="24"/>
      <c r="AE46" s="23">
        <v>1</v>
      </c>
      <c r="AF46" s="24">
        <v>1</v>
      </c>
      <c r="AG46" s="27">
        <f t="shared" ref="AG46:AG49" si="14">SUM(B46:AF46)</f>
        <v>11</v>
      </c>
      <c r="AH46" s="27">
        <v>0</v>
      </c>
      <c r="AI46" s="27">
        <f t="shared" si="1"/>
        <v>11</v>
      </c>
      <c r="AJ46" s="28">
        <f t="shared" ref="AJ46:AJ49" si="15">(AG46+AH46)/AI46</f>
        <v>1</v>
      </c>
      <c r="AK46" s="29">
        <v>7.25</v>
      </c>
      <c r="AL46" s="29">
        <f t="shared" ref="AL46:AL49" si="16">AK46*AG46</f>
        <v>79.75</v>
      </c>
      <c r="AM46" s="29">
        <f>SUM(AL46+'MONTH 10'!AM46)</f>
        <v>478.5</v>
      </c>
      <c r="AN46" s="29">
        <f t="shared" si="10"/>
        <v>1450</v>
      </c>
      <c r="AO46" s="33">
        <f t="shared" si="5"/>
        <v>0.33</v>
      </c>
    </row>
    <row r="47" spans="1:41" ht="30" customHeight="1" x14ac:dyDescent="0.25">
      <c r="A47" s="6" t="s">
        <v>36</v>
      </c>
      <c r="B47" s="22">
        <v>1</v>
      </c>
      <c r="C47" s="23">
        <v>1</v>
      </c>
      <c r="D47" s="24">
        <v>1</v>
      </c>
      <c r="E47" s="23">
        <v>1</v>
      </c>
      <c r="F47" s="24">
        <v>1</v>
      </c>
      <c r="G47" s="23">
        <v>1</v>
      </c>
      <c r="H47" s="24">
        <v>1</v>
      </c>
      <c r="I47" s="23">
        <v>1</v>
      </c>
      <c r="J47" s="24">
        <v>1</v>
      </c>
      <c r="K47" s="23">
        <v>1</v>
      </c>
      <c r="L47" s="24"/>
      <c r="M47" s="23"/>
      <c r="N47" s="24"/>
      <c r="O47" s="23"/>
      <c r="P47" s="24"/>
      <c r="Q47" s="23"/>
      <c r="R47" s="24"/>
      <c r="S47" s="23"/>
      <c r="T47" s="24"/>
      <c r="U47" s="23"/>
      <c r="V47" s="24"/>
      <c r="W47" s="23"/>
      <c r="X47" s="24"/>
      <c r="Y47" s="23"/>
      <c r="Z47" s="24"/>
      <c r="AA47" s="23"/>
      <c r="AB47" s="24"/>
      <c r="AC47" s="23"/>
      <c r="AD47" s="24"/>
      <c r="AE47" s="23"/>
      <c r="AF47" s="24">
        <v>1</v>
      </c>
      <c r="AG47" s="27">
        <f t="shared" si="14"/>
        <v>11</v>
      </c>
      <c r="AH47" s="27">
        <v>0</v>
      </c>
      <c r="AI47" s="27">
        <f t="shared" si="1"/>
        <v>11</v>
      </c>
      <c r="AJ47" s="28">
        <f t="shared" si="15"/>
        <v>1</v>
      </c>
      <c r="AK47" s="29">
        <v>7.25</v>
      </c>
      <c r="AL47" s="29">
        <f t="shared" si="16"/>
        <v>79.75</v>
      </c>
      <c r="AM47" s="29">
        <f>SUM(AL47+'MONTH 10'!AM47)</f>
        <v>478.5</v>
      </c>
      <c r="AN47" s="29">
        <f>AK47*25</f>
        <v>181.25</v>
      </c>
      <c r="AO47" s="33">
        <f t="shared" si="5"/>
        <v>2.64</v>
      </c>
    </row>
    <row r="48" spans="1:41" ht="30" customHeight="1" x14ac:dyDescent="0.25">
      <c r="A48" s="6" t="s">
        <v>18</v>
      </c>
      <c r="B48" s="24">
        <v>1</v>
      </c>
      <c r="C48" s="23">
        <v>1</v>
      </c>
      <c r="D48" s="24">
        <v>1</v>
      </c>
      <c r="E48" s="23">
        <v>1</v>
      </c>
      <c r="F48" s="24">
        <v>1</v>
      </c>
      <c r="G48" s="23">
        <v>1</v>
      </c>
      <c r="H48" s="24">
        <v>1</v>
      </c>
      <c r="I48" s="23">
        <v>1</v>
      </c>
      <c r="J48" s="24">
        <v>1</v>
      </c>
      <c r="K48" s="23">
        <v>1</v>
      </c>
      <c r="L48" s="24">
        <v>1</v>
      </c>
      <c r="M48" s="23"/>
      <c r="N48" s="24"/>
      <c r="O48" s="23"/>
      <c r="P48" s="24"/>
      <c r="Q48" s="23"/>
      <c r="R48" s="24"/>
      <c r="S48" s="23"/>
      <c r="T48" s="24"/>
      <c r="U48" s="23"/>
      <c r="V48" s="24"/>
      <c r="W48" s="23"/>
      <c r="X48" s="24"/>
      <c r="Y48" s="23"/>
      <c r="Z48" s="24"/>
      <c r="AA48" s="23"/>
      <c r="AB48" s="24"/>
      <c r="AC48" s="23"/>
      <c r="AD48" s="24"/>
      <c r="AE48" s="23"/>
      <c r="AF48" s="24"/>
      <c r="AG48" s="27">
        <f t="shared" si="14"/>
        <v>11</v>
      </c>
      <c r="AH48" s="27">
        <v>0</v>
      </c>
      <c r="AI48" s="27">
        <f t="shared" si="1"/>
        <v>11</v>
      </c>
      <c r="AJ48" s="28">
        <f t="shared" si="15"/>
        <v>1</v>
      </c>
      <c r="AK48" s="29">
        <v>7.25</v>
      </c>
      <c r="AL48" s="29">
        <f t="shared" si="16"/>
        <v>79.75</v>
      </c>
      <c r="AM48" s="29">
        <f>SUM(AL48+'MONTH 10'!AM48)</f>
        <v>478.5</v>
      </c>
      <c r="AN48" s="29">
        <f t="shared" si="10"/>
        <v>1450</v>
      </c>
      <c r="AO48" s="33">
        <f t="shared" si="5"/>
        <v>0.33</v>
      </c>
    </row>
    <row r="49" spans="1:41" ht="30" customHeight="1" x14ac:dyDescent="0.25">
      <c r="A49" s="6" t="s">
        <v>19</v>
      </c>
      <c r="B49" s="24"/>
      <c r="C49" s="23">
        <v>1</v>
      </c>
      <c r="D49" s="24">
        <v>1</v>
      </c>
      <c r="E49" s="23">
        <v>1</v>
      </c>
      <c r="F49" s="24">
        <v>1</v>
      </c>
      <c r="G49" s="23">
        <v>1</v>
      </c>
      <c r="H49" s="24">
        <v>1</v>
      </c>
      <c r="I49" s="23">
        <v>1</v>
      </c>
      <c r="J49" s="24">
        <v>1</v>
      </c>
      <c r="K49" s="23">
        <v>1</v>
      </c>
      <c r="L49" s="24">
        <v>1</v>
      </c>
      <c r="M49" s="23">
        <v>1</v>
      </c>
      <c r="N49" s="24"/>
      <c r="O49" s="23"/>
      <c r="P49" s="24"/>
      <c r="Q49" s="23"/>
      <c r="R49" s="24"/>
      <c r="S49" s="23"/>
      <c r="T49" s="24"/>
      <c r="U49" s="23"/>
      <c r="V49" s="24"/>
      <c r="W49" s="23"/>
      <c r="X49" s="24"/>
      <c r="Y49" s="23"/>
      <c r="Z49" s="24"/>
      <c r="AA49" s="23"/>
      <c r="AB49" s="24"/>
      <c r="AC49" s="23"/>
      <c r="AD49" s="24"/>
      <c r="AE49" s="23"/>
      <c r="AF49" s="24"/>
      <c r="AG49" s="27">
        <f t="shared" si="14"/>
        <v>11</v>
      </c>
      <c r="AH49" s="27">
        <v>0</v>
      </c>
      <c r="AI49" s="27">
        <f t="shared" si="1"/>
        <v>11</v>
      </c>
      <c r="AJ49" s="28">
        <f t="shared" si="15"/>
        <v>1</v>
      </c>
      <c r="AK49" s="29">
        <v>7.25</v>
      </c>
      <c r="AL49" s="29">
        <f t="shared" si="16"/>
        <v>79.75</v>
      </c>
      <c r="AM49" s="29">
        <f>SUM(AL49+'MONTH 10'!AM49)</f>
        <v>478.5</v>
      </c>
      <c r="AN49" s="29">
        <f t="shared" si="10"/>
        <v>1450</v>
      </c>
      <c r="AO49" s="33">
        <f t="shared" si="5"/>
        <v>0.33</v>
      </c>
    </row>
    <row r="50" spans="1:41" ht="17.399999999999999" customHeight="1" x14ac:dyDescent="0.25">
      <c r="A50" s="36" t="s">
        <v>58</v>
      </c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9"/>
      <c r="AH50" s="39"/>
      <c r="AI50" s="39"/>
      <c r="AJ50" s="39"/>
      <c r="AK50" s="39"/>
      <c r="AL50" s="39"/>
      <c r="AM50" s="39"/>
      <c r="AN50" s="39"/>
      <c r="AO50" s="39"/>
    </row>
    <row r="51" spans="1:41" ht="30" customHeight="1" x14ac:dyDescent="0.25">
      <c r="A51" s="5" t="s">
        <v>42</v>
      </c>
      <c r="B51" s="24"/>
      <c r="C51" s="23"/>
      <c r="D51" s="24">
        <v>1</v>
      </c>
      <c r="E51" s="23">
        <v>1</v>
      </c>
      <c r="F51" s="24">
        <v>1</v>
      </c>
      <c r="G51" s="23">
        <v>1</v>
      </c>
      <c r="H51" s="24">
        <v>1</v>
      </c>
      <c r="I51" s="23">
        <v>1</v>
      </c>
      <c r="J51" s="24">
        <v>1</v>
      </c>
      <c r="K51" s="23">
        <v>1</v>
      </c>
      <c r="L51" s="24">
        <v>1</v>
      </c>
      <c r="M51" s="23">
        <v>1</v>
      </c>
      <c r="N51" s="24">
        <v>1</v>
      </c>
      <c r="O51" s="23"/>
      <c r="P51" s="24"/>
      <c r="Q51" s="23"/>
      <c r="R51" s="24"/>
      <c r="S51" s="23"/>
      <c r="T51" s="24"/>
      <c r="U51" s="23"/>
      <c r="V51" s="24"/>
      <c r="W51" s="23"/>
      <c r="X51" s="24"/>
      <c r="Y51" s="23"/>
      <c r="Z51" s="24"/>
      <c r="AA51" s="23"/>
      <c r="AB51" s="24"/>
      <c r="AC51" s="23"/>
      <c r="AD51" s="24"/>
      <c r="AE51" s="23"/>
      <c r="AF51" s="24"/>
      <c r="AG51" s="27">
        <f t="shared" ref="AG51:AG53" si="17">SUM(B51:AF51)</f>
        <v>11</v>
      </c>
      <c r="AH51" s="27">
        <v>0</v>
      </c>
      <c r="AI51" s="27">
        <f t="shared" si="1"/>
        <v>11</v>
      </c>
      <c r="AJ51" s="28">
        <f t="shared" ref="AJ51:AJ53" si="18">(AG51+AH51)/AI51</f>
        <v>1</v>
      </c>
      <c r="AK51" s="29">
        <v>7.25</v>
      </c>
      <c r="AL51" s="29">
        <f t="shared" ref="AL51:AL53" si="19">AK51*AG51</f>
        <v>79.75</v>
      </c>
      <c r="AM51" s="29">
        <f>SUM(AL51+'MONTH 10'!AM51)</f>
        <v>478.5</v>
      </c>
      <c r="AN51" s="29">
        <f t="shared" si="10"/>
        <v>1450</v>
      </c>
      <c r="AO51" s="33">
        <f t="shared" si="5"/>
        <v>0.33</v>
      </c>
    </row>
    <row r="52" spans="1:41" ht="30" customHeight="1" x14ac:dyDescent="0.25">
      <c r="A52" s="5" t="s">
        <v>14</v>
      </c>
      <c r="B52" s="22"/>
      <c r="C52" s="23"/>
      <c r="D52" s="24"/>
      <c r="E52" s="23">
        <v>1</v>
      </c>
      <c r="F52" s="24">
        <v>1</v>
      </c>
      <c r="G52" s="23">
        <v>1</v>
      </c>
      <c r="H52" s="24">
        <v>1</v>
      </c>
      <c r="I52" s="23">
        <v>1</v>
      </c>
      <c r="J52" s="24">
        <v>1</v>
      </c>
      <c r="K52" s="23">
        <v>1</v>
      </c>
      <c r="L52" s="24">
        <v>1</v>
      </c>
      <c r="M52" s="23">
        <v>1</v>
      </c>
      <c r="N52" s="24">
        <v>1</v>
      </c>
      <c r="O52" s="23">
        <v>1</v>
      </c>
      <c r="P52" s="24"/>
      <c r="Q52" s="23"/>
      <c r="R52" s="24"/>
      <c r="S52" s="23"/>
      <c r="T52" s="24"/>
      <c r="U52" s="23"/>
      <c r="V52" s="24"/>
      <c r="W52" s="23"/>
      <c r="X52" s="24"/>
      <c r="Y52" s="23"/>
      <c r="Z52" s="24"/>
      <c r="AA52" s="23"/>
      <c r="AB52" s="24"/>
      <c r="AC52" s="23"/>
      <c r="AD52" s="24"/>
      <c r="AE52" s="23"/>
      <c r="AF52" s="24"/>
      <c r="AG52" s="27">
        <f t="shared" si="17"/>
        <v>11</v>
      </c>
      <c r="AH52" s="27">
        <v>0</v>
      </c>
      <c r="AI52" s="27">
        <f t="shared" si="1"/>
        <v>11</v>
      </c>
      <c r="AJ52" s="28">
        <f t="shared" si="18"/>
        <v>1</v>
      </c>
      <c r="AK52" s="29">
        <v>7.25</v>
      </c>
      <c r="AL52" s="29">
        <f t="shared" si="19"/>
        <v>79.75</v>
      </c>
      <c r="AM52" s="29">
        <f>SUM(AL52+'MONTH 10'!AM52)</f>
        <v>478.5</v>
      </c>
      <c r="AN52" s="29">
        <f>AK52*300</f>
        <v>2175</v>
      </c>
      <c r="AO52" s="33">
        <f t="shared" si="5"/>
        <v>0.22</v>
      </c>
    </row>
    <row r="53" spans="1:41" ht="34.5" customHeight="1" x14ac:dyDescent="0.25">
      <c r="A53" s="6" t="s">
        <v>30</v>
      </c>
      <c r="B53" s="24"/>
      <c r="C53" s="23"/>
      <c r="D53" s="24"/>
      <c r="E53" s="23"/>
      <c r="F53" s="24">
        <v>1</v>
      </c>
      <c r="G53" s="23">
        <v>1</v>
      </c>
      <c r="H53" s="24">
        <v>1</v>
      </c>
      <c r="I53" s="23">
        <v>1</v>
      </c>
      <c r="J53" s="24">
        <v>1</v>
      </c>
      <c r="K53" s="23">
        <v>1</v>
      </c>
      <c r="L53" s="24">
        <v>1</v>
      </c>
      <c r="M53" s="23">
        <v>1</v>
      </c>
      <c r="N53" s="24">
        <v>1</v>
      </c>
      <c r="O53" s="23">
        <v>1</v>
      </c>
      <c r="P53" s="24">
        <v>1</v>
      </c>
      <c r="Q53" s="23"/>
      <c r="R53" s="24"/>
      <c r="S53" s="23"/>
      <c r="T53" s="24"/>
      <c r="U53" s="23"/>
      <c r="V53" s="24"/>
      <c r="W53" s="23"/>
      <c r="X53" s="24"/>
      <c r="Y53" s="23"/>
      <c r="Z53" s="24"/>
      <c r="AA53" s="23"/>
      <c r="AB53" s="24"/>
      <c r="AC53" s="23"/>
      <c r="AD53" s="24"/>
      <c r="AE53" s="23"/>
      <c r="AF53" s="24"/>
      <c r="AG53" s="27">
        <f t="shared" si="17"/>
        <v>11</v>
      </c>
      <c r="AH53" s="27">
        <v>0</v>
      </c>
      <c r="AI53" s="27">
        <f t="shared" si="1"/>
        <v>11</v>
      </c>
      <c r="AJ53" s="28">
        <f t="shared" si="18"/>
        <v>1</v>
      </c>
      <c r="AK53" s="29">
        <v>7.25</v>
      </c>
      <c r="AL53" s="29">
        <f t="shared" si="19"/>
        <v>79.75</v>
      </c>
      <c r="AM53" s="29">
        <f>SUM(AL53+'MONTH 10'!AM53)</f>
        <v>478.5</v>
      </c>
      <c r="AN53" s="29">
        <f t="shared" ref="AN53" si="20">AK53*200</f>
        <v>1450</v>
      </c>
      <c r="AO53" s="33">
        <f t="shared" si="5"/>
        <v>0.33</v>
      </c>
    </row>
    <row r="54" spans="1:41" ht="30" customHeight="1" x14ac:dyDescent="0.25">
      <c r="A54" s="5" t="s">
        <v>52</v>
      </c>
      <c r="B54" s="40">
        <f>SUM(B14:B53)</f>
        <v>12.25</v>
      </c>
      <c r="C54" s="40">
        <f t="shared" ref="C54:AF54" si="21">SUM(C14:C53)</f>
        <v>13</v>
      </c>
      <c r="D54" s="40">
        <f t="shared" si="21"/>
        <v>14.25</v>
      </c>
      <c r="E54" s="40">
        <f t="shared" si="21"/>
        <v>15</v>
      </c>
      <c r="F54" s="40">
        <f t="shared" si="21"/>
        <v>16.25</v>
      </c>
      <c r="G54" s="40">
        <f t="shared" si="21"/>
        <v>16</v>
      </c>
      <c r="H54" s="40">
        <f t="shared" si="21"/>
        <v>16.25</v>
      </c>
      <c r="I54" s="40">
        <f t="shared" si="21"/>
        <v>16</v>
      </c>
      <c r="J54" s="40">
        <f t="shared" si="21"/>
        <v>16.25</v>
      </c>
      <c r="K54" s="40">
        <f t="shared" si="21"/>
        <v>16</v>
      </c>
      <c r="L54" s="40">
        <f t="shared" si="21"/>
        <v>16.25</v>
      </c>
      <c r="M54" s="40">
        <f t="shared" si="21"/>
        <v>15</v>
      </c>
      <c r="N54" s="40">
        <f t="shared" si="21"/>
        <v>14.25</v>
      </c>
      <c r="O54" s="40">
        <f t="shared" si="21"/>
        <v>13</v>
      </c>
      <c r="P54" s="40">
        <f t="shared" si="21"/>
        <v>12.25</v>
      </c>
      <c r="Q54" s="40">
        <f t="shared" si="21"/>
        <v>11</v>
      </c>
      <c r="R54" s="40">
        <f t="shared" si="21"/>
        <v>11.25</v>
      </c>
      <c r="S54" s="40">
        <f t="shared" si="21"/>
        <v>11</v>
      </c>
      <c r="T54" s="40">
        <f t="shared" si="21"/>
        <v>11.25</v>
      </c>
      <c r="U54" s="40">
        <f t="shared" si="21"/>
        <v>11</v>
      </c>
      <c r="V54" s="40">
        <f t="shared" si="21"/>
        <v>11.25</v>
      </c>
      <c r="W54" s="40">
        <f t="shared" si="21"/>
        <v>11</v>
      </c>
      <c r="X54" s="40">
        <f t="shared" si="21"/>
        <v>11</v>
      </c>
      <c r="Y54" s="40">
        <f t="shared" si="21"/>
        <v>11</v>
      </c>
      <c r="Z54" s="40">
        <f t="shared" si="21"/>
        <v>11</v>
      </c>
      <c r="AA54" s="40">
        <f t="shared" si="21"/>
        <v>11</v>
      </c>
      <c r="AB54" s="40">
        <f t="shared" si="21"/>
        <v>11</v>
      </c>
      <c r="AC54" s="40">
        <f t="shared" si="21"/>
        <v>11</v>
      </c>
      <c r="AD54" s="40">
        <f t="shared" si="21"/>
        <v>11</v>
      </c>
      <c r="AE54" s="40">
        <f t="shared" si="21"/>
        <v>11</v>
      </c>
      <c r="AF54" s="40">
        <f t="shared" si="21"/>
        <v>11</v>
      </c>
      <c r="AG54" s="30"/>
      <c r="AH54" s="30"/>
      <c r="AI54" s="30"/>
      <c r="AJ54" s="31"/>
      <c r="AK54" s="32"/>
      <c r="AL54" s="32"/>
      <c r="AM54" s="32"/>
      <c r="AN54" s="32"/>
      <c r="AO54" s="32"/>
    </row>
    <row r="55" spans="1:41" ht="23.25" customHeight="1" x14ac:dyDescent="0.25"/>
    <row r="56" spans="1:41" ht="23.25" customHeight="1" x14ac:dyDescent="0.25">
      <c r="A56" s="9" t="s">
        <v>21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8" spans="1:41" x14ac:dyDescent="0.25">
      <c r="A58" s="9" t="s">
        <v>20</v>
      </c>
    </row>
  </sheetData>
  <mergeCells count="2">
    <mergeCell ref="A1:AI1"/>
    <mergeCell ref="R3:T3"/>
  </mergeCells>
  <hyperlinks>
    <hyperlink ref="C6" r:id="rId1" display="mailto:brad.willey@monroemi.gov" xr:uid="{1B7ADBD6-5211-4A30-870B-87D4B18C6E97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6EAE-4172-4B36-8364-1EA5479D59CF}">
  <dimension ref="A1:AO58"/>
  <sheetViews>
    <sheetView tabSelected="1" workbookViewId="0">
      <selection activeCell="AM53" sqref="AM53"/>
    </sheetView>
  </sheetViews>
  <sheetFormatPr defaultColWidth="9.109375" defaultRowHeight="13.8" x14ac:dyDescent="0.25"/>
  <cols>
    <col min="1" max="1" width="22.88671875" style="11" customWidth="1"/>
    <col min="2" max="32" width="6" style="11" customWidth="1"/>
    <col min="33" max="41" width="15.77734375" style="11" customWidth="1"/>
    <col min="42" max="16384" width="9.109375" style="11"/>
  </cols>
  <sheetData>
    <row r="1" spans="1:41" ht="23.25" customHeight="1" x14ac:dyDescent="0.25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3" spans="1:41" ht="18" customHeight="1" x14ac:dyDescent="0.3">
      <c r="A3" s="12"/>
      <c r="B3" s="13"/>
      <c r="C3" s="13" t="s">
        <v>33</v>
      </c>
      <c r="D3" s="13"/>
      <c r="E3" s="13"/>
      <c r="F3" s="13"/>
      <c r="G3" s="13"/>
      <c r="H3" s="13"/>
      <c r="R3" s="35" t="s">
        <v>1</v>
      </c>
      <c r="S3" s="35"/>
      <c r="T3" s="35"/>
      <c r="U3" s="14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41" ht="18" customHeight="1" x14ac:dyDescent="0.25">
      <c r="B4" s="16"/>
      <c r="C4" s="16" t="s">
        <v>34</v>
      </c>
      <c r="D4" s="16"/>
      <c r="E4" s="16"/>
      <c r="F4" s="16"/>
      <c r="G4" s="16"/>
      <c r="H4" s="16"/>
      <c r="R4" s="25" t="s">
        <v>35</v>
      </c>
      <c r="S4" s="16"/>
      <c r="T4" s="16"/>
      <c r="U4" s="16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41" ht="18" customHeight="1" x14ac:dyDescent="0.25">
      <c r="B5" s="16"/>
      <c r="C5" s="16" t="s">
        <v>31</v>
      </c>
      <c r="D5" s="16"/>
      <c r="E5" s="16"/>
      <c r="F5" s="16"/>
      <c r="G5" s="16"/>
      <c r="H5" s="16"/>
      <c r="N5" s="16" t="s">
        <v>2</v>
      </c>
      <c r="O5" s="16"/>
      <c r="P5" s="16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41" ht="18" customHeight="1" x14ac:dyDescent="0.25">
      <c r="B6" s="18"/>
      <c r="C6" s="18" t="s">
        <v>32</v>
      </c>
      <c r="D6" s="18"/>
      <c r="E6" s="18"/>
      <c r="F6" s="18"/>
      <c r="G6" s="18"/>
      <c r="H6" s="18"/>
      <c r="R6" s="26" t="s">
        <v>3</v>
      </c>
      <c r="T6" s="16"/>
      <c r="U6" s="14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41" ht="18" customHeight="1" x14ac:dyDescent="0.25">
      <c r="R7" s="26" t="s">
        <v>4</v>
      </c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10" spans="1:41" x14ac:dyDescent="0.25">
      <c r="A10" s="8" t="s">
        <v>43</v>
      </c>
    </row>
    <row r="11" spans="1:41" ht="15" customHeight="1" x14ac:dyDescent="0.25"/>
    <row r="12" spans="1:41" ht="14.4" thickBot="1" x14ac:dyDescent="0.3">
      <c r="A12" s="4" t="s">
        <v>28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50</v>
      </c>
      <c r="AH12" s="2" t="s">
        <v>51</v>
      </c>
      <c r="AI12" s="2" t="s">
        <v>49</v>
      </c>
      <c r="AJ12" s="2" t="s">
        <v>39</v>
      </c>
      <c r="AK12" s="2" t="s">
        <v>46</v>
      </c>
      <c r="AL12" s="2" t="s">
        <v>44</v>
      </c>
      <c r="AM12" s="2" t="s">
        <v>45</v>
      </c>
      <c r="AN12" s="2" t="s">
        <v>53</v>
      </c>
      <c r="AO12" s="2" t="s">
        <v>54</v>
      </c>
    </row>
    <row r="13" spans="1:41" ht="17.399999999999999" customHeight="1" thickTop="1" x14ac:dyDescent="0.25">
      <c r="A13" s="36" t="s">
        <v>59</v>
      </c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9"/>
      <c r="AH13" s="39"/>
      <c r="AI13" s="39"/>
      <c r="AJ13" s="39"/>
      <c r="AK13" s="39"/>
      <c r="AL13" s="39"/>
      <c r="AM13" s="39"/>
      <c r="AN13" s="39"/>
      <c r="AO13" s="39"/>
    </row>
    <row r="14" spans="1:41" ht="30" customHeight="1" x14ac:dyDescent="0.25">
      <c r="A14" s="6" t="s">
        <v>60</v>
      </c>
      <c r="B14" s="19">
        <v>1.25</v>
      </c>
      <c r="C14" s="20">
        <v>1</v>
      </c>
      <c r="D14" s="21">
        <v>1</v>
      </c>
      <c r="E14" s="20">
        <v>1</v>
      </c>
      <c r="F14" s="21">
        <v>1</v>
      </c>
      <c r="G14" s="20">
        <v>1</v>
      </c>
      <c r="H14" s="21">
        <v>1</v>
      </c>
      <c r="I14" s="20">
        <v>1</v>
      </c>
      <c r="J14" s="21">
        <v>1</v>
      </c>
      <c r="K14" s="20">
        <v>1</v>
      </c>
      <c r="L14" s="21">
        <v>1</v>
      </c>
      <c r="M14" s="20">
        <v>1</v>
      </c>
      <c r="N14" s="21"/>
      <c r="O14" s="20"/>
      <c r="P14" s="21"/>
      <c r="Q14" s="20"/>
      <c r="R14" s="21"/>
      <c r="S14" s="20"/>
      <c r="T14" s="21"/>
      <c r="U14" s="20"/>
      <c r="V14" s="21"/>
      <c r="W14" s="20"/>
      <c r="X14" s="21"/>
      <c r="Y14" s="20"/>
      <c r="Z14" s="21"/>
      <c r="AA14" s="20"/>
      <c r="AB14" s="21"/>
      <c r="AC14" s="20"/>
      <c r="AD14" s="21"/>
      <c r="AE14" s="20"/>
      <c r="AF14" s="21"/>
      <c r="AG14" s="27">
        <f>SUM(B14:AF14)</f>
        <v>12.25</v>
      </c>
      <c r="AH14" s="27">
        <v>0</v>
      </c>
      <c r="AI14" s="27">
        <f t="shared" ref="AI14:AI53" si="1">AG14+AH14</f>
        <v>12.25</v>
      </c>
      <c r="AJ14" s="28">
        <f>(AG14+AH14)/AI14</f>
        <v>1</v>
      </c>
      <c r="AK14" s="29">
        <v>7.25</v>
      </c>
      <c r="AL14" s="29">
        <f>AK14*AG14</f>
        <v>88.8125</v>
      </c>
      <c r="AM14" s="29">
        <f>SUM(AL14+'MONTH 11'!AM14)</f>
        <v>587.25</v>
      </c>
      <c r="AN14" s="29">
        <f>AK14*200</f>
        <v>1450</v>
      </c>
      <c r="AO14" s="33">
        <f>AM14/AN14</f>
        <v>0.40500000000000003</v>
      </c>
    </row>
    <row r="15" spans="1:41" ht="30" customHeight="1" x14ac:dyDescent="0.25">
      <c r="A15" s="6" t="s">
        <v>6</v>
      </c>
      <c r="B15" s="22"/>
      <c r="C15" s="23">
        <v>1</v>
      </c>
      <c r="D15" s="24">
        <v>1.25</v>
      </c>
      <c r="E15" s="23">
        <v>1</v>
      </c>
      <c r="F15" s="24">
        <v>1</v>
      </c>
      <c r="G15" s="23">
        <v>1</v>
      </c>
      <c r="H15" s="24">
        <v>1</v>
      </c>
      <c r="I15" s="23">
        <v>1</v>
      </c>
      <c r="J15" s="24">
        <v>1</v>
      </c>
      <c r="K15" s="23">
        <v>1</v>
      </c>
      <c r="L15" s="24">
        <v>1</v>
      </c>
      <c r="M15" s="23">
        <v>1</v>
      </c>
      <c r="N15" s="24">
        <v>1</v>
      </c>
      <c r="O15" s="23"/>
      <c r="P15" s="24"/>
      <c r="Q15" s="23"/>
      <c r="R15" s="24"/>
      <c r="S15" s="23"/>
      <c r="T15" s="24"/>
      <c r="U15" s="23"/>
      <c r="V15" s="24"/>
      <c r="W15" s="23"/>
      <c r="X15" s="24"/>
      <c r="Y15" s="23"/>
      <c r="Z15" s="24"/>
      <c r="AA15" s="23"/>
      <c r="AB15" s="24"/>
      <c r="AC15" s="23"/>
      <c r="AD15" s="24"/>
      <c r="AE15" s="23"/>
      <c r="AF15" s="24"/>
      <c r="AG15" s="27">
        <f t="shared" ref="AG15:AG21" si="2">SUM(B15:AF15)</f>
        <v>12.25</v>
      </c>
      <c r="AH15" s="27">
        <v>0</v>
      </c>
      <c r="AI15" s="27">
        <f t="shared" si="1"/>
        <v>12.25</v>
      </c>
      <c r="AJ15" s="28">
        <f t="shared" ref="AJ15:AJ21" si="3">(AG15+AH15)/AI15</f>
        <v>1</v>
      </c>
      <c r="AK15" s="29">
        <v>7.25</v>
      </c>
      <c r="AL15" s="29">
        <f t="shared" ref="AL15:AL21" si="4">AK15*AG15</f>
        <v>88.8125</v>
      </c>
      <c r="AM15" s="29">
        <f>SUM(AL15+'MONTH 11'!AM15)</f>
        <v>585.4375</v>
      </c>
      <c r="AN15" s="29">
        <f>AK15*600</f>
        <v>4350</v>
      </c>
      <c r="AO15" s="33">
        <f t="shared" ref="AO15:AO53" si="5">AM15/AN15</f>
        <v>0.13458333333333333</v>
      </c>
    </row>
    <row r="16" spans="1:41" ht="30" customHeight="1" x14ac:dyDescent="0.25">
      <c r="A16" s="5" t="s">
        <v>41</v>
      </c>
      <c r="B16" s="24"/>
      <c r="C16" s="23"/>
      <c r="D16" s="24">
        <v>1</v>
      </c>
      <c r="E16" s="23">
        <v>1</v>
      </c>
      <c r="F16" s="24">
        <v>1.25</v>
      </c>
      <c r="G16" s="23">
        <v>1</v>
      </c>
      <c r="H16" s="24">
        <v>1</v>
      </c>
      <c r="I16" s="23">
        <v>1</v>
      </c>
      <c r="J16" s="24">
        <v>1</v>
      </c>
      <c r="K16" s="23">
        <v>1</v>
      </c>
      <c r="L16" s="24">
        <v>1</v>
      </c>
      <c r="M16" s="23">
        <v>1</v>
      </c>
      <c r="N16" s="24">
        <v>1</v>
      </c>
      <c r="O16" s="23">
        <v>1</v>
      </c>
      <c r="P16" s="24"/>
      <c r="Q16" s="23"/>
      <c r="R16" s="24"/>
      <c r="S16" s="23"/>
      <c r="T16" s="24"/>
      <c r="U16" s="23"/>
      <c r="V16" s="24"/>
      <c r="W16" s="23"/>
      <c r="X16" s="24"/>
      <c r="Y16" s="23"/>
      <c r="Z16" s="24"/>
      <c r="AA16" s="23"/>
      <c r="AB16" s="24"/>
      <c r="AC16" s="23"/>
      <c r="AD16" s="24"/>
      <c r="AE16" s="23"/>
      <c r="AF16" s="24"/>
      <c r="AG16" s="27">
        <f t="shared" si="2"/>
        <v>12.25</v>
      </c>
      <c r="AH16" s="27">
        <v>0</v>
      </c>
      <c r="AI16" s="27">
        <f t="shared" si="1"/>
        <v>12.25</v>
      </c>
      <c r="AJ16" s="28">
        <f t="shared" si="3"/>
        <v>1</v>
      </c>
      <c r="AK16" s="29">
        <v>25</v>
      </c>
      <c r="AL16" s="29">
        <f t="shared" si="4"/>
        <v>306.25</v>
      </c>
      <c r="AM16" s="29">
        <f>SUM(AL16+'MONTH 11'!AM16)</f>
        <v>2012.5</v>
      </c>
      <c r="AN16" s="29">
        <f t="shared" ref="AN16:AN20" si="6">AK16*200</f>
        <v>5000</v>
      </c>
      <c r="AO16" s="33">
        <f t="shared" si="5"/>
        <v>0.40250000000000002</v>
      </c>
    </row>
    <row r="17" spans="1:41" ht="30" customHeight="1" x14ac:dyDescent="0.25">
      <c r="A17" s="6" t="s">
        <v>22</v>
      </c>
      <c r="B17" s="24"/>
      <c r="C17" s="23"/>
      <c r="D17" s="24"/>
      <c r="E17" s="23">
        <v>1</v>
      </c>
      <c r="F17" s="24">
        <v>1</v>
      </c>
      <c r="G17" s="23">
        <v>1</v>
      </c>
      <c r="H17" s="24">
        <v>1.25</v>
      </c>
      <c r="I17" s="23">
        <v>1</v>
      </c>
      <c r="J17" s="24">
        <v>1</v>
      </c>
      <c r="K17" s="23">
        <v>1</v>
      </c>
      <c r="L17" s="24">
        <v>1</v>
      </c>
      <c r="M17" s="23">
        <v>1</v>
      </c>
      <c r="N17" s="24">
        <v>1</v>
      </c>
      <c r="O17" s="23">
        <v>1</v>
      </c>
      <c r="P17" s="24">
        <v>1</v>
      </c>
      <c r="Q17" s="23"/>
      <c r="R17" s="24"/>
      <c r="S17" s="23"/>
      <c r="T17" s="24"/>
      <c r="U17" s="23"/>
      <c r="V17" s="24"/>
      <c r="W17" s="23"/>
      <c r="X17" s="24"/>
      <c r="Y17" s="23"/>
      <c r="Z17" s="24"/>
      <c r="AA17" s="23"/>
      <c r="AB17" s="24"/>
      <c r="AC17" s="23"/>
      <c r="AD17" s="24"/>
      <c r="AE17" s="23"/>
      <c r="AF17" s="24"/>
      <c r="AG17" s="27">
        <f t="shared" si="2"/>
        <v>12.25</v>
      </c>
      <c r="AH17" s="27">
        <v>0</v>
      </c>
      <c r="AI17" s="27">
        <f t="shared" si="1"/>
        <v>12.25</v>
      </c>
      <c r="AJ17" s="28">
        <f t="shared" si="3"/>
        <v>1</v>
      </c>
      <c r="AK17" s="29">
        <v>12</v>
      </c>
      <c r="AL17" s="29">
        <f t="shared" si="4"/>
        <v>147</v>
      </c>
      <c r="AM17" s="29">
        <f>SUM(AL17+'MONTH 11'!AM17)</f>
        <v>963</v>
      </c>
      <c r="AN17" s="29">
        <f t="shared" si="6"/>
        <v>2400</v>
      </c>
      <c r="AO17" s="33">
        <f t="shared" si="5"/>
        <v>0.40125</v>
      </c>
    </row>
    <row r="18" spans="1:41" ht="30" customHeight="1" x14ac:dyDescent="0.25">
      <c r="A18" s="6" t="s">
        <v>17</v>
      </c>
      <c r="B18" s="24"/>
      <c r="C18" s="23"/>
      <c r="D18" s="24"/>
      <c r="E18" s="23"/>
      <c r="F18" s="24">
        <v>1</v>
      </c>
      <c r="G18" s="23">
        <v>1</v>
      </c>
      <c r="H18" s="24">
        <v>1</v>
      </c>
      <c r="I18" s="23">
        <v>1</v>
      </c>
      <c r="J18" s="24">
        <v>1.25</v>
      </c>
      <c r="K18" s="23">
        <v>1</v>
      </c>
      <c r="L18" s="24">
        <v>1</v>
      </c>
      <c r="M18" s="23">
        <v>1</v>
      </c>
      <c r="N18" s="24">
        <v>1</v>
      </c>
      <c r="O18" s="23">
        <v>1</v>
      </c>
      <c r="P18" s="24">
        <v>1</v>
      </c>
      <c r="Q18" s="23">
        <v>1</v>
      </c>
      <c r="R18" s="24"/>
      <c r="S18" s="23"/>
      <c r="T18" s="24"/>
      <c r="U18" s="23"/>
      <c r="V18" s="24"/>
      <c r="W18" s="23"/>
      <c r="X18" s="24"/>
      <c r="Y18" s="23"/>
      <c r="Z18" s="24"/>
      <c r="AA18" s="23"/>
      <c r="AB18" s="24"/>
      <c r="AC18" s="23"/>
      <c r="AD18" s="24"/>
      <c r="AE18" s="23"/>
      <c r="AF18" s="24"/>
      <c r="AG18" s="27">
        <f t="shared" si="2"/>
        <v>12.25</v>
      </c>
      <c r="AH18" s="27">
        <v>0</v>
      </c>
      <c r="AI18" s="27">
        <f t="shared" si="1"/>
        <v>12.25</v>
      </c>
      <c r="AJ18" s="28">
        <f t="shared" si="3"/>
        <v>1</v>
      </c>
      <c r="AK18" s="29">
        <v>7.25</v>
      </c>
      <c r="AL18" s="29">
        <f t="shared" si="4"/>
        <v>88.8125</v>
      </c>
      <c r="AM18" s="29">
        <f>SUM(AL18+'MONTH 11'!AM18)</f>
        <v>580</v>
      </c>
      <c r="AN18" s="29">
        <f t="shared" si="6"/>
        <v>1450</v>
      </c>
      <c r="AO18" s="33">
        <f t="shared" si="5"/>
        <v>0.4</v>
      </c>
    </row>
    <row r="19" spans="1:41" ht="30" customHeight="1" x14ac:dyDescent="0.25">
      <c r="A19" s="6" t="s">
        <v>10</v>
      </c>
      <c r="B19" s="24"/>
      <c r="C19" s="23"/>
      <c r="D19" s="24"/>
      <c r="E19" s="23"/>
      <c r="F19" s="24"/>
      <c r="G19" s="23">
        <v>1</v>
      </c>
      <c r="H19" s="24">
        <v>1</v>
      </c>
      <c r="I19" s="23">
        <v>1</v>
      </c>
      <c r="J19" s="24">
        <v>1</v>
      </c>
      <c r="K19" s="23">
        <v>1</v>
      </c>
      <c r="L19" s="24">
        <v>1.25</v>
      </c>
      <c r="M19" s="23">
        <v>1</v>
      </c>
      <c r="N19" s="24">
        <v>1</v>
      </c>
      <c r="O19" s="23">
        <v>1</v>
      </c>
      <c r="P19" s="24">
        <v>1</v>
      </c>
      <c r="Q19" s="23">
        <v>1</v>
      </c>
      <c r="R19" s="24">
        <v>1</v>
      </c>
      <c r="S19" s="23"/>
      <c r="T19" s="24"/>
      <c r="U19" s="23"/>
      <c r="V19" s="24"/>
      <c r="W19" s="23"/>
      <c r="X19" s="24"/>
      <c r="Y19" s="23"/>
      <c r="Z19" s="24"/>
      <c r="AA19" s="23"/>
      <c r="AB19" s="24"/>
      <c r="AC19" s="23"/>
      <c r="AD19" s="24"/>
      <c r="AE19" s="23"/>
      <c r="AF19" s="24"/>
      <c r="AG19" s="27">
        <f t="shared" si="2"/>
        <v>12.25</v>
      </c>
      <c r="AH19" s="27">
        <v>0</v>
      </c>
      <c r="AI19" s="27">
        <f t="shared" si="1"/>
        <v>12.25</v>
      </c>
      <c r="AJ19" s="28">
        <f t="shared" si="3"/>
        <v>1</v>
      </c>
      <c r="AK19" s="29">
        <v>7.25</v>
      </c>
      <c r="AL19" s="29">
        <f t="shared" si="4"/>
        <v>88.8125</v>
      </c>
      <c r="AM19" s="29">
        <f>SUM(AL19+'MONTH 11'!AM19)</f>
        <v>578.1875</v>
      </c>
      <c r="AN19" s="29">
        <f t="shared" si="6"/>
        <v>1450</v>
      </c>
      <c r="AO19" s="33">
        <f t="shared" si="5"/>
        <v>0.39874999999999999</v>
      </c>
    </row>
    <row r="20" spans="1:41" ht="30" customHeight="1" x14ac:dyDescent="0.25">
      <c r="A20" s="6" t="s">
        <v>23</v>
      </c>
      <c r="B20" s="24"/>
      <c r="C20" s="23"/>
      <c r="D20" s="24"/>
      <c r="E20" s="23"/>
      <c r="F20" s="24"/>
      <c r="G20" s="23"/>
      <c r="H20" s="24">
        <v>1</v>
      </c>
      <c r="I20" s="23">
        <v>1</v>
      </c>
      <c r="J20" s="24">
        <v>1</v>
      </c>
      <c r="K20" s="23">
        <v>1</v>
      </c>
      <c r="L20" s="24">
        <v>1</v>
      </c>
      <c r="M20" s="23">
        <v>1</v>
      </c>
      <c r="N20" s="24">
        <v>1.25</v>
      </c>
      <c r="O20" s="23">
        <v>1</v>
      </c>
      <c r="P20" s="24">
        <v>1</v>
      </c>
      <c r="Q20" s="23">
        <v>1</v>
      </c>
      <c r="R20" s="24">
        <v>1</v>
      </c>
      <c r="S20" s="23">
        <v>1</v>
      </c>
      <c r="T20" s="24"/>
      <c r="U20" s="23"/>
      <c r="V20" s="24"/>
      <c r="W20" s="23"/>
      <c r="X20" s="24"/>
      <c r="Y20" s="23"/>
      <c r="Z20" s="24"/>
      <c r="AA20" s="23"/>
      <c r="AB20" s="24"/>
      <c r="AC20" s="23"/>
      <c r="AD20" s="24"/>
      <c r="AE20" s="23"/>
      <c r="AF20" s="24"/>
      <c r="AG20" s="27">
        <f t="shared" si="2"/>
        <v>12.25</v>
      </c>
      <c r="AH20" s="27">
        <v>0</v>
      </c>
      <c r="AI20" s="27">
        <f t="shared" si="1"/>
        <v>12.25</v>
      </c>
      <c r="AJ20" s="28">
        <f t="shared" si="3"/>
        <v>1</v>
      </c>
      <c r="AK20" s="29">
        <v>7.25</v>
      </c>
      <c r="AL20" s="29">
        <f t="shared" si="4"/>
        <v>88.8125</v>
      </c>
      <c r="AM20" s="29">
        <f>SUM(AL20+'MONTH 11'!AM20)</f>
        <v>576.375</v>
      </c>
      <c r="AN20" s="29">
        <f t="shared" si="6"/>
        <v>1450</v>
      </c>
      <c r="AO20" s="33">
        <f t="shared" si="5"/>
        <v>0.39750000000000002</v>
      </c>
    </row>
    <row r="21" spans="1:41" ht="30" customHeight="1" x14ac:dyDescent="0.25">
      <c r="A21" s="5" t="s">
        <v>14</v>
      </c>
      <c r="B21" s="22"/>
      <c r="C21" s="23"/>
      <c r="D21" s="24"/>
      <c r="E21" s="23"/>
      <c r="F21" s="24"/>
      <c r="G21" s="23"/>
      <c r="H21" s="24"/>
      <c r="I21" s="23">
        <v>1</v>
      </c>
      <c r="J21" s="24">
        <v>1</v>
      </c>
      <c r="K21" s="23">
        <v>1</v>
      </c>
      <c r="L21" s="24">
        <v>1</v>
      </c>
      <c r="M21" s="23">
        <v>1</v>
      </c>
      <c r="N21" s="24">
        <v>1</v>
      </c>
      <c r="O21" s="23">
        <v>1</v>
      </c>
      <c r="P21" s="24">
        <v>1.25</v>
      </c>
      <c r="Q21" s="23">
        <v>1</v>
      </c>
      <c r="R21" s="24">
        <v>1</v>
      </c>
      <c r="S21" s="23">
        <v>1</v>
      </c>
      <c r="T21" s="24">
        <v>1</v>
      </c>
      <c r="U21" s="23"/>
      <c r="V21" s="24"/>
      <c r="W21" s="23"/>
      <c r="X21" s="24"/>
      <c r="Y21" s="23"/>
      <c r="Z21" s="24"/>
      <c r="AA21" s="23"/>
      <c r="AB21" s="24"/>
      <c r="AC21" s="23"/>
      <c r="AD21" s="24"/>
      <c r="AE21" s="23"/>
      <c r="AF21" s="24"/>
      <c r="AG21" s="27">
        <f t="shared" si="2"/>
        <v>12.25</v>
      </c>
      <c r="AH21" s="27">
        <v>0</v>
      </c>
      <c r="AI21" s="27">
        <f t="shared" si="1"/>
        <v>12.25</v>
      </c>
      <c r="AJ21" s="28">
        <f t="shared" si="3"/>
        <v>1</v>
      </c>
      <c r="AK21" s="29">
        <v>7.25</v>
      </c>
      <c r="AL21" s="29">
        <f t="shared" si="4"/>
        <v>88.8125</v>
      </c>
      <c r="AM21" s="29">
        <f>SUM(AL21+'MONTH 11'!AM21)</f>
        <v>574.5625</v>
      </c>
      <c r="AN21" s="29">
        <f>AK21*300</f>
        <v>2175</v>
      </c>
      <c r="AO21" s="33">
        <f t="shared" si="5"/>
        <v>0.26416666666666666</v>
      </c>
    </row>
    <row r="22" spans="1:41" ht="17.399999999999999" customHeight="1" x14ac:dyDescent="0.25">
      <c r="A22" s="36" t="s">
        <v>56</v>
      </c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9"/>
      <c r="AH22" s="39"/>
      <c r="AI22" s="39"/>
      <c r="AJ22" s="39"/>
      <c r="AK22" s="39"/>
      <c r="AL22" s="39"/>
      <c r="AM22" s="39"/>
      <c r="AN22" s="39"/>
      <c r="AO22" s="39"/>
    </row>
    <row r="23" spans="1:41" ht="30" customHeight="1" x14ac:dyDescent="0.25">
      <c r="A23" s="6" t="s">
        <v>26</v>
      </c>
      <c r="B23" s="22"/>
      <c r="C23" s="23"/>
      <c r="D23" s="24"/>
      <c r="E23" s="23"/>
      <c r="F23" s="24"/>
      <c r="G23" s="23"/>
      <c r="H23" s="24"/>
      <c r="I23" s="23"/>
      <c r="J23" s="24">
        <v>1</v>
      </c>
      <c r="K23" s="23">
        <v>1</v>
      </c>
      <c r="L23" s="24">
        <v>1</v>
      </c>
      <c r="M23" s="23">
        <v>1</v>
      </c>
      <c r="N23" s="24">
        <v>1</v>
      </c>
      <c r="O23" s="23">
        <v>1</v>
      </c>
      <c r="P23" s="24">
        <v>1</v>
      </c>
      <c r="Q23" s="23">
        <v>1</v>
      </c>
      <c r="R23" s="24">
        <v>1.25</v>
      </c>
      <c r="S23" s="23">
        <v>1</v>
      </c>
      <c r="T23" s="24">
        <v>1</v>
      </c>
      <c r="U23" s="23">
        <v>1</v>
      </c>
      <c r="V23" s="24"/>
      <c r="W23" s="23"/>
      <c r="X23" s="24"/>
      <c r="Y23" s="23"/>
      <c r="Z23" s="24"/>
      <c r="AA23" s="23"/>
      <c r="AB23" s="24"/>
      <c r="AC23" s="23"/>
      <c r="AD23" s="24"/>
      <c r="AE23" s="23"/>
      <c r="AF23" s="24"/>
      <c r="AG23" s="27">
        <f t="shared" ref="AG23:AG31" si="7">SUM(B23:AF23)</f>
        <v>12.25</v>
      </c>
      <c r="AH23" s="27">
        <v>0</v>
      </c>
      <c r="AI23" s="27">
        <f t="shared" si="1"/>
        <v>12.25</v>
      </c>
      <c r="AJ23" s="28">
        <f t="shared" ref="AJ23:AJ31" si="8">(AG23+AH23)/AI23</f>
        <v>1</v>
      </c>
      <c r="AK23" s="29">
        <v>7.25</v>
      </c>
      <c r="AL23" s="29">
        <f t="shared" ref="AL23:AL31" si="9">AK23*AG23</f>
        <v>88.8125</v>
      </c>
      <c r="AM23" s="29">
        <f>SUM(AL23+'MONTH 11'!AM23)</f>
        <v>572.75</v>
      </c>
      <c r="AN23" s="29">
        <f t="shared" ref="AN23:AN51" si="10">AK23*200</f>
        <v>1450</v>
      </c>
      <c r="AO23" s="33">
        <f t="shared" si="5"/>
        <v>0.39500000000000002</v>
      </c>
    </row>
    <row r="24" spans="1:41" ht="30" customHeight="1" x14ac:dyDescent="0.25">
      <c r="A24" s="7" t="s">
        <v>29</v>
      </c>
      <c r="B24" s="24"/>
      <c r="C24" s="23"/>
      <c r="D24" s="24"/>
      <c r="E24" s="23"/>
      <c r="F24" s="24"/>
      <c r="G24" s="23"/>
      <c r="H24" s="24"/>
      <c r="I24" s="23"/>
      <c r="J24" s="24"/>
      <c r="K24" s="23">
        <v>1</v>
      </c>
      <c r="L24" s="24">
        <v>1</v>
      </c>
      <c r="M24" s="23">
        <v>1</v>
      </c>
      <c r="N24" s="24">
        <v>1</v>
      </c>
      <c r="O24" s="23">
        <v>1</v>
      </c>
      <c r="P24" s="24">
        <v>1</v>
      </c>
      <c r="Q24" s="23">
        <v>1</v>
      </c>
      <c r="R24" s="24">
        <v>1</v>
      </c>
      <c r="S24" s="23">
        <v>1</v>
      </c>
      <c r="T24" s="24">
        <v>1.25</v>
      </c>
      <c r="U24" s="23">
        <v>1</v>
      </c>
      <c r="V24" s="24">
        <v>1</v>
      </c>
      <c r="W24" s="23"/>
      <c r="X24" s="24"/>
      <c r="Y24" s="23"/>
      <c r="Z24" s="24"/>
      <c r="AA24" s="23"/>
      <c r="AB24" s="24"/>
      <c r="AC24" s="23"/>
      <c r="AD24" s="24"/>
      <c r="AE24" s="23"/>
      <c r="AF24" s="24"/>
      <c r="AG24" s="27">
        <f t="shared" si="7"/>
        <v>12.25</v>
      </c>
      <c r="AH24" s="27">
        <v>0</v>
      </c>
      <c r="AI24" s="27">
        <f t="shared" si="1"/>
        <v>12.25</v>
      </c>
      <c r="AJ24" s="28">
        <f t="shared" si="8"/>
        <v>1</v>
      </c>
      <c r="AK24" s="29">
        <v>10</v>
      </c>
      <c r="AL24" s="29">
        <f t="shared" si="9"/>
        <v>122.5</v>
      </c>
      <c r="AM24" s="29">
        <f>SUM(AL24+'MONTH 11'!AM24)</f>
        <v>787.5</v>
      </c>
      <c r="AN24" s="29">
        <f t="shared" si="10"/>
        <v>2000</v>
      </c>
      <c r="AO24" s="33">
        <f t="shared" si="5"/>
        <v>0.39374999999999999</v>
      </c>
    </row>
    <row r="25" spans="1:41" ht="30" customHeight="1" x14ac:dyDescent="0.25">
      <c r="A25" s="6" t="s">
        <v>5</v>
      </c>
      <c r="B25" s="24"/>
      <c r="C25" s="23"/>
      <c r="D25" s="24"/>
      <c r="E25" s="23"/>
      <c r="F25" s="24"/>
      <c r="G25" s="23"/>
      <c r="H25" s="24"/>
      <c r="I25" s="23"/>
      <c r="J25" s="24"/>
      <c r="K25" s="23"/>
      <c r="L25" s="24">
        <v>1</v>
      </c>
      <c r="M25" s="23">
        <v>1</v>
      </c>
      <c r="N25" s="24">
        <v>1</v>
      </c>
      <c r="O25" s="23">
        <v>1</v>
      </c>
      <c r="P25" s="24">
        <v>1</v>
      </c>
      <c r="Q25" s="23">
        <v>1</v>
      </c>
      <c r="R25" s="24">
        <v>1</v>
      </c>
      <c r="S25" s="23">
        <v>1</v>
      </c>
      <c r="T25" s="24">
        <v>1</v>
      </c>
      <c r="U25" s="23">
        <v>1</v>
      </c>
      <c r="V25" s="24">
        <v>1.25</v>
      </c>
      <c r="W25" s="23">
        <v>1</v>
      </c>
      <c r="X25" s="24"/>
      <c r="Y25" s="23"/>
      <c r="Z25" s="24"/>
      <c r="AA25" s="23"/>
      <c r="AB25" s="24"/>
      <c r="AC25" s="23"/>
      <c r="AD25" s="24"/>
      <c r="AE25" s="23"/>
      <c r="AF25" s="24"/>
      <c r="AG25" s="27">
        <f t="shared" si="7"/>
        <v>12.25</v>
      </c>
      <c r="AH25" s="27">
        <v>0</v>
      </c>
      <c r="AI25" s="27">
        <f t="shared" si="1"/>
        <v>12.25</v>
      </c>
      <c r="AJ25" s="28">
        <f t="shared" si="8"/>
        <v>1</v>
      </c>
      <c r="AK25" s="29">
        <v>20</v>
      </c>
      <c r="AL25" s="29">
        <f t="shared" si="9"/>
        <v>245</v>
      </c>
      <c r="AM25" s="29">
        <f>SUM(AL25+'MONTH 11'!AM25)</f>
        <v>1570</v>
      </c>
      <c r="AN25" s="29">
        <f t="shared" si="10"/>
        <v>4000</v>
      </c>
      <c r="AO25" s="33">
        <f t="shared" si="5"/>
        <v>0.39250000000000002</v>
      </c>
    </row>
    <row r="26" spans="1:41" ht="30" customHeight="1" x14ac:dyDescent="0.25">
      <c r="A26" s="6" t="s">
        <v>25</v>
      </c>
      <c r="B26" s="22"/>
      <c r="C26" s="23"/>
      <c r="D26" s="24"/>
      <c r="E26" s="23"/>
      <c r="F26" s="24"/>
      <c r="G26" s="23"/>
      <c r="H26" s="24"/>
      <c r="I26" s="23"/>
      <c r="J26" s="24"/>
      <c r="K26" s="23"/>
      <c r="L26" s="24"/>
      <c r="M26" s="23">
        <v>1</v>
      </c>
      <c r="N26" s="24">
        <v>1</v>
      </c>
      <c r="O26" s="23">
        <v>1</v>
      </c>
      <c r="P26" s="24">
        <v>1</v>
      </c>
      <c r="Q26" s="23">
        <v>1</v>
      </c>
      <c r="R26" s="24">
        <v>1</v>
      </c>
      <c r="S26" s="23">
        <v>1</v>
      </c>
      <c r="T26" s="24">
        <v>1</v>
      </c>
      <c r="U26" s="23">
        <v>1</v>
      </c>
      <c r="V26" s="24">
        <v>1</v>
      </c>
      <c r="W26" s="23">
        <v>1</v>
      </c>
      <c r="X26" s="24">
        <v>1.25</v>
      </c>
      <c r="Y26" s="23"/>
      <c r="Z26" s="24"/>
      <c r="AA26" s="23"/>
      <c r="AB26" s="24"/>
      <c r="AC26" s="23"/>
      <c r="AD26" s="24"/>
      <c r="AE26" s="23"/>
      <c r="AF26" s="24"/>
      <c r="AG26" s="27">
        <f t="shared" si="7"/>
        <v>12.25</v>
      </c>
      <c r="AH26" s="27">
        <v>0</v>
      </c>
      <c r="AI26" s="27">
        <f t="shared" si="1"/>
        <v>12.25</v>
      </c>
      <c r="AJ26" s="28">
        <f t="shared" si="8"/>
        <v>1</v>
      </c>
      <c r="AK26" s="29">
        <v>15</v>
      </c>
      <c r="AL26" s="29">
        <f t="shared" si="9"/>
        <v>183.75</v>
      </c>
      <c r="AM26" s="29">
        <f>SUM(AL26+'MONTH 11'!AM26)</f>
        <v>1173.75</v>
      </c>
      <c r="AN26" s="29">
        <f>AK26*1200</f>
        <v>18000</v>
      </c>
      <c r="AO26" s="33">
        <f t="shared" si="5"/>
        <v>6.5208333333333326E-2</v>
      </c>
    </row>
    <row r="27" spans="1:41" ht="30" customHeight="1" x14ac:dyDescent="0.25">
      <c r="A27" s="6" t="s">
        <v>7</v>
      </c>
      <c r="B27" s="24"/>
      <c r="C27" s="23"/>
      <c r="D27" s="24"/>
      <c r="E27" s="23"/>
      <c r="F27" s="24"/>
      <c r="G27" s="23"/>
      <c r="H27" s="24"/>
      <c r="I27" s="23"/>
      <c r="J27" s="24"/>
      <c r="K27" s="23"/>
      <c r="L27" s="24"/>
      <c r="M27" s="23"/>
      <c r="N27" s="24">
        <v>1</v>
      </c>
      <c r="O27" s="23">
        <v>1</v>
      </c>
      <c r="P27" s="24">
        <v>1</v>
      </c>
      <c r="Q27" s="23">
        <v>1</v>
      </c>
      <c r="R27" s="24">
        <v>1</v>
      </c>
      <c r="S27" s="23">
        <v>1</v>
      </c>
      <c r="T27" s="24">
        <v>1</v>
      </c>
      <c r="U27" s="23">
        <v>1</v>
      </c>
      <c r="V27" s="24">
        <v>1</v>
      </c>
      <c r="W27" s="23">
        <v>1</v>
      </c>
      <c r="X27" s="24">
        <v>1</v>
      </c>
      <c r="Y27" s="23">
        <v>1</v>
      </c>
      <c r="Z27" s="24"/>
      <c r="AA27" s="23"/>
      <c r="AB27" s="24"/>
      <c r="AC27" s="23"/>
      <c r="AD27" s="24"/>
      <c r="AE27" s="23"/>
      <c r="AF27" s="24"/>
      <c r="AG27" s="27">
        <f t="shared" si="7"/>
        <v>12</v>
      </c>
      <c r="AH27" s="27">
        <v>0</v>
      </c>
      <c r="AI27" s="27">
        <f t="shared" si="1"/>
        <v>12</v>
      </c>
      <c r="AJ27" s="28">
        <f t="shared" si="8"/>
        <v>1</v>
      </c>
      <c r="AK27" s="29">
        <v>7.25</v>
      </c>
      <c r="AL27" s="29">
        <f t="shared" si="9"/>
        <v>87</v>
      </c>
      <c r="AM27" s="29">
        <f>SUM(AL27+'MONTH 11'!AM27)</f>
        <v>565.5</v>
      </c>
      <c r="AN27" s="29">
        <f t="shared" si="10"/>
        <v>1450</v>
      </c>
      <c r="AO27" s="33">
        <f t="shared" si="5"/>
        <v>0.39</v>
      </c>
    </row>
    <row r="28" spans="1:41" ht="30" customHeight="1" x14ac:dyDescent="0.25">
      <c r="A28" s="6" t="s">
        <v>8</v>
      </c>
      <c r="B28" s="24"/>
      <c r="C28" s="23"/>
      <c r="D28" s="24"/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>
        <v>1</v>
      </c>
      <c r="P28" s="24">
        <v>1</v>
      </c>
      <c r="Q28" s="23">
        <v>1</v>
      </c>
      <c r="R28" s="24">
        <v>1</v>
      </c>
      <c r="S28" s="23">
        <v>1</v>
      </c>
      <c r="T28" s="24">
        <v>1</v>
      </c>
      <c r="U28" s="23">
        <v>1</v>
      </c>
      <c r="V28" s="24">
        <v>1</v>
      </c>
      <c r="W28" s="23">
        <v>1</v>
      </c>
      <c r="X28" s="24">
        <v>1</v>
      </c>
      <c r="Y28" s="23">
        <v>1</v>
      </c>
      <c r="Z28" s="24">
        <v>1</v>
      </c>
      <c r="AA28" s="23"/>
      <c r="AB28" s="24"/>
      <c r="AC28" s="23"/>
      <c r="AD28" s="24"/>
      <c r="AE28" s="23"/>
      <c r="AF28" s="24"/>
      <c r="AG28" s="27">
        <f t="shared" si="7"/>
        <v>12</v>
      </c>
      <c r="AH28" s="27">
        <v>0</v>
      </c>
      <c r="AI28" s="27">
        <f t="shared" si="1"/>
        <v>12</v>
      </c>
      <c r="AJ28" s="28">
        <f t="shared" si="8"/>
        <v>1</v>
      </c>
      <c r="AK28" s="29">
        <v>30</v>
      </c>
      <c r="AL28" s="29">
        <f t="shared" si="9"/>
        <v>360</v>
      </c>
      <c r="AM28" s="29">
        <f>SUM(AL28+'MONTH 11'!AM28)</f>
        <v>2340</v>
      </c>
      <c r="AN28" s="29">
        <f t="shared" si="10"/>
        <v>6000</v>
      </c>
      <c r="AO28" s="33">
        <f t="shared" si="5"/>
        <v>0.39</v>
      </c>
    </row>
    <row r="29" spans="1:41" ht="30" customHeight="1" x14ac:dyDescent="0.25">
      <c r="A29" s="6" t="s">
        <v>9</v>
      </c>
      <c r="B29" s="24"/>
      <c r="C29" s="23"/>
      <c r="D29" s="24"/>
      <c r="E29" s="23"/>
      <c r="F29" s="24"/>
      <c r="G29" s="23"/>
      <c r="H29" s="24"/>
      <c r="I29" s="23"/>
      <c r="J29" s="24"/>
      <c r="K29" s="23"/>
      <c r="L29" s="24"/>
      <c r="M29" s="23"/>
      <c r="N29" s="24"/>
      <c r="O29" s="23"/>
      <c r="P29" s="24">
        <v>1</v>
      </c>
      <c r="Q29" s="23">
        <v>1</v>
      </c>
      <c r="R29" s="24">
        <v>1</v>
      </c>
      <c r="S29" s="23">
        <v>1</v>
      </c>
      <c r="T29" s="24">
        <v>1</v>
      </c>
      <c r="U29" s="23">
        <v>1</v>
      </c>
      <c r="V29" s="24">
        <v>1</v>
      </c>
      <c r="W29" s="23">
        <v>1</v>
      </c>
      <c r="X29" s="24">
        <v>1</v>
      </c>
      <c r="Y29" s="23">
        <v>1</v>
      </c>
      <c r="Z29" s="24">
        <v>1</v>
      </c>
      <c r="AA29" s="23">
        <v>1</v>
      </c>
      <c r="AB29" s="24"/>
      <c r="AC29" s="23"/>
      <c r="AD29" s="24"/>
      <c r="AE29" s="23"/>
      <c r="AF29" s="24"/>
      <c r="AG29" s="27">
        <f t="shared" si="7"/>
        <v>12</v>
      </c>
      <c r="AH29" s="27">
        <v>0</v>
      </c>
      <c r="AI29" s="27">
        <f t="shared" si="1"/>
        <v>12</v>
      </c>
      <c r="AJ29" s="28">
        <f t="shared" si="8"/>
        <v>1</v>
      </c>
      <c r="AK29" s="29">
        <v>30</v>
      </c>
      <c r="AL29" s="29">
        <f t="shared" si="9"/>
        <v>360</v>
      </c>
      <c r="AM29" s="29">
        <f>SUM(AL29+'MONTH 11'!AM29)</f>
        <v>2340</v>
      </c>
      <c r="AN29" s="29">
        <f t="shared" si="10"/>
        <v>6000</v>
      </c>
      <c r="AO29" s="33">
        <f t="shared" si="5"/>
        <v>0.39</v>
      </c>
    </row>
    <row r="30" spans="1:41" ht="30" customHeight="1" x14ac:dyDescent="0.25">
      <c r="A30" s="6" t="s">
        <v>16</v>
      </c>
      <c r="B30" s="24"/>
      <c r="C30" s="23"/>
      <c r="D30" s="24"/>
      <c r="E30" s="23"/>
      <c r="F30" s="24"/>
      <c r="G30" s="23"/>
      <c r="H30" s="24"/>
      <c r="I30" s="23"/>
      <c r="J30" s="24"/>
      <c r="K30" s="23"/>
      <c r="L30" s="24"/>
      <c r="M30" s="23"/>
      <c r="N30" s="24"/>
      <c r="O30" s="23"/>
      <c r="P30" s="24"/>
      <c r="Q30" s="23">
        <v>1</v>
      </c>
      <c r="R30" s="24">
        <v>1</v>
      </c>
      <c r="S30" s="23">
        <v>1</v>
      </c>
      <c r="T30" s="24">
        <v>1</v>
      </c>
      <c r="U30" s="23">
        <v>1</v>
      </c>
      <c r="V30" s="24">
        <v>1</v>
      </c>
      <c r="W30" s="23">
        <v>1</v>
      </c>
      <c r="X30" s="24">
        <v>1</v>
      </c>
      <c r="Y30" s="23">
        <v>1</v>
      </c>
      <c r="Z30" s="24">
        <v>1</v>
      </c>
      <c r="AA30" s="23">
        <v>1</v>
      </c>
      <c r="AB30" s="24">
        <v>1</v>
      </c>
      <c r="AC30" s="23"/>
      <c r="AD30" s="24"/>
      <c r="AE30" s="23"/>
      <c r="AF30" s="24"/>
      <c r="AG30" s="27">
        <f t="shared" si="7"/>
        <v>12</v>
      </c>
      <c r="AH30" s="27">
        <v>0</v>
      </c>
      <c r="AI30" s="27">
        <f t="shared" si="1"/>
        <v>12</v>
      </c>
      <c r="AJ30" s="28">
        <f t="shared" si="8"/>
        <v>1</v>
      </c>
      <c r="AK30" s="29">
        <v>7.25</v>
      </c>
      <c r="AL30" s="29">
        <f t="shared" si="9"/>
        <v>87</v>
      </c>
      <c r="AM30" s="29">
        <f>SUM(AL30+'MONTH 11'!AM30)</f>
        <v>565.5</v>
      </c>
      <c r="AN30" s="29">
        <f t="shared" si="10"/>
        <v>1450</v>
      </c>
      <c r="AO30" s="33">
        <f t="shared" si="5"/>
        <v>0.39</v>
      </c>
    </row>
    <row r="31" spans="1:41" ht="30" customHeight="1" x14ac:dyDescent="0.25">
      <c r="A31" s="6" t="s">
        <v>15</v>
      </c>
      <c r="B31" s="24"/>
      <c r="C31" s="23"/>
      <c r="D31" s="24"/>
      <c r="E31" s="23"/>
      <c r="F31" s="24"/>
      <c r="G31" s="23"/>
      <c r="H31" s="24"/>
      <c r="I31" s="23"/>
      <c r="J31" s="24"/>
      <c r="K31" s="23"/>
      <c r="L31" s="24"/>
      <c r="M31" s="23"/>
      <c r="N31" s="24"/>
      <c r="O31" s="23"/>
      <c r="P31" s="24"/>
      <c r="Q31" s="23"/>
      <c r="R31" s="24">
        <v>1</v>
      </c>
      <c r="S31" s="23">
        <v>1</v>
      </c>
      <c r="T31" s="24">
        <v>1</v>
      </c>
      <c r="U31" s="23">
        <v>1</v>
      </c>
      <c r="V31" s="24">
        <v>1</v>
      </c>
      <c r="W31" s="23">
        <v>1</v>
      </c>
      <c r="X31" s="24">
        <v>1</v>
      </c>
      <c r="Y31" s="23">
        <v>1</v>
      </c>
      <c r="Z31" s="24">
        <v>1</v>
      </c>
      <c r="AA31" s="23">
        <v>1</v>
      </c>
      <c r="AB31" s="24">
        <v>1</v>
      </c>
      <c r="AC31" s="23">
        <v>1</v>
      </c>
      <c r="AD31" s="24"/>
      <c r="AE31" s="23"/>
      <c r="AF31" s="24"/>
      <c r="AG31" s="27">
        <f t="shared" si="7"/>
        <v>12</v>
      </c>
      <c r="AH31" s="27">
        <v>0</v>
      </c>
      <c r="AI31" s="27">
        <f t="shared" si="1"/>
        <v>12</v>
      </c>
      <c r="AJ31" s="28">
        <f t="shared" si="8"/>
        <v>1</v>
      </c>
      <c r="AK31" s="29">
        <v>15</v>
      </c>
      <c r="AL31" s="29">
        <f t="shared" si="9"/>
        <v>180</v>
      </c>
      <c r="AM31" s="29">
        <f>SUM(AL31+'MONTH 11'!AM31)</f>
        <v>1170</v>
      </c>
      <c r="AN31" s="29">
        <f t="shared" si="10"/>
        <v>3000</v>
      </c>
      <c r="AO31" s="33">
        <f t="shared" si="5"/>
        <v>0.39</v>
      </c>
    </row>
    <row r="32" spans="1:41" ht="17.399999999999999" customHeight="1" x14ac:dyDescent="0.25">
      <c r="A32" s="36" t="s">
        <v>55</v>
      </c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9"/>
      <c r="AH32" s="39"/>
      <c r="AI32" s="39"/>
      <c r="AJ32" s="39"/>
      <c r="AK32" s="39"/>
      <c r="AL32" s="39"/>
      <c r="AM32" s="39"/>
      <c r="AN32" s="39"/>
      <c r="AO32" s="39"/>
    </row>
    <row r="33" spans="1:41" ht="30" customHeight="1" x14ac:dyDescent="0.25">
      <c r="A33" s="5" t="s">
        <v>48</v>
      </c>
      <c r="B33" s="24"/>
      <c r="C33" s="23"/>
      <c r="D33" s="24"/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Q33" s="23"/>
      <c r="R33" s="24"/>
      <c r="S33" s="23">
        <v>1</v>
      </c>
      <c r="T33" s="24">
        <v>1</v>
      </c>
      <c r="U33" s="23">
        <v>1</v>
      </c>
      <c r="V33" s="24">
        <v>1</v>
      </c>
      <c r="W33" s="23">
        <v>1</v>
      </c>
      <c r="X33" s="24">
        <v>1</v>
      </c>
      <c r="Y33" s="23">
        <v>1</v>
      </c>
      <c r="Z33" s="24">
        <v>1</v>
      </c>
      <c r="AA33" s="23">
        <v>1</v>
      </c>
      <c r="AB33" s="24">
        <v>1</v>
      </c>
      <c r="AC33" s="23">
        <v>1</v>
      </c>
      <c r="AD33" s="24">
        <v>1</v>
      </c>
      <c r="AE33" s="23"/>
      <c r="AF33" s="24"/>
      <c r="AG33" s="27">
        <f t="shared" ref="AG33:AG44" si="11">SUM(B33:AF33)</f>
        <v>12</v>
      </c>
      <c r="AH33" s="27">
        <v>0</v>
      </c>
      <c r="AI33" s="27">
        <f t="shared" si="1"/>
        <v>12</v>
      </c>
      <c r="AJ33" s="28">
        <f t="shared" ref="AJ33:AJ44" si="12">(AG33+AH33)/AI33</f>
        <v>1</v>
      </c>
      <c r="AK33" s="29">
        <v>7.25</v>
      </c>
      <c r="AL33" s="29">
        <f t="shared" ref="AL33:AL44" si="13">AK33*AG33</f>
        <v>87</v>
      </c>
      <c r="AM33" s="29">
        <f>SUM(AL33+'MONTH 11'!AM33)</f>
        <v>565.5</v>
      </c>
      <c r="AN33" s="29">
        <f t="shared" si="10"/>
        <v>1450</v>
      </c>
      <c r="AO33" s="33">
        <f t="shared" si="5"/>
        <v>0.39</v>
      </c>
    </row>
    <row r="34" spans="1:41" ht="30" customHeight="1" x14ac:dyDescent="0.25">
      <c r="A34" s="5" t="s">
        <v>37</v>
      </c>
      <c r="B34" s="24"/>
      <c r="C34" s="23"/>
      <c r="D34" s="24"/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3"/>
      <c r="R34" s="24"/>
      <c r="S34" s="23"/>
      <c r="T34" s="24">
        <v>1</v>
      </c>
      <c r="U34" s="23">
        <v>1</v>
      </c>
      <c r="V34" s="24">
        <v>1</v>
      </c>
      <c r="W34" s="23">
        <v>1</v>
      </c>
      <c r="X34" s="24">
        <v>1</v>
      </c>
      <c r="Y34" s="23">
        <v>1</v>
      </c>
      <c r="Z34" s="24">
        <v>1</v>
      </c>
      <c r="AA34" s="23">
        <v>1</v>
      </c>
      <c r="AB34" s="24">
        <v>1</v>
      </c>
      <c r="AC34" s="23">
        <v>1</v>
      </c>
      <c r="AD34" s="24">
        <v>1</v>
      </c>
      <c r="AE34" s="23">
        <v>1</v>
      </c>
      <c r="AF34" s="24"/>
      <c r="AG34" s="27">
        <f t="shared" si="11"/>
        <v>12</v>
      </c>
      <c r="AH34" s="27">
        <v>0</v>
      </c>
      <c r="AI34" s="27">
        <f t="shared" si="1"/>
        <v>12</v>
      </c>
      <c r="AJ34" s="28">
        <f t="shared" si="12"/>
        <v>1</v>
      </c>
      <c r="AK34" s="29">
        <v>7.25</v>
      </c>
      <c r="AL34" s="29">
        <f t="shared" si="13"/>
        <v>87</v>
      </c>
      <c r="AM34" s="29">
        <f>SUM(AL34+'MONTH 11'!AM34)</f>
        <v>565.5</v>
      </c>
      <c r="AN34" s="29">
        <f t="shared" si="10"/>
        <v>1450</v>
      </c>
      <c r="AO34" s="33">
        <f t="shared" si="5"/>
        <v>0.39</v>
      </c>
    </row>
    <row r="35" spans="1:41" ht="30" customHeight="1" x14ac:dyDescent="0.25">
      <c r="A35" s="6" t="s">
        <v>0</v>
      </c>
      <c r="B35" s="24"/>
      <c r="C35" s="23"/>
      <c r="D35" s="24"/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>
        <v>1</v>
      </c>
      <c r="V35" s="24">
        <v>1</v>
      </c>
      <c r="W35" s="23">
        <v>1</v>
      </c>
      <c r="X35" s="24">
        <v>1</v>
      </c>
      <c r="Y35" s="23">
        <v>1</v>
      </c>
      <c r="Z35" s="24">
        <v>1</v>
      </c>
      <c r="AA35" s="23">
        <v>1</v>
      </c>
      <c r="AB35" s="24">
        <v>1</v>
      </c>
      <c r="AC35" s="23">
        <v>1</v>
      </c>
      <c r="AD35" s="24">
        <v>1</v>
      </c>
      <c r="AE35" s="23">
        <v>1</v>
      </c>
      <c r="AF35" s="24">
        <v>1</v>
      </c>
      <c r="AG35" s="27">
        <f t="shared" si="11"/>
        <v>12</v>
      </c>
      <c r="AH35" s="27">
        <v>0</v>
      </c>
      <c r="AI35" s="27">
        <f t="shared" si="1"/>
        <v>12</v>
      </c>
      <c r="AJ35" s="28">
        <f t="shared" si="12"/>
        <v>1</v>
      </c>
      <c r="AK35" s="29">
        <v>7.25</v>
      </c>
      <c r="AL35" s="29">
        <f t="shared" si="13"/>
        <v>87</v>
      </c>
      <c r="AM35" s="29">
        <f>SUM(AL35+'MONTH 11'!AM35)</f>
        <v>565.5</v>
      </c>
      <c r="AN35" s="29">
        <f t="shared" si="10"/>
        <v>1450</v>
      </c>
      <c r="AO35" s="33">
        <f t="shared" si="5"/>
        <v>0.39</v>
      </c>
    </row>
    <row r="36" spans="1:41" ht="30" customHeight="1" x14ac:dyDescent="0.25">
      <c r="A36" s="6" t="s">
        <v>27</v>
      </c>
      <c r="B36" s="24">
        <v>1</v>
      </c>
      <c r="C36" s="23"/>
      <c r="D36" s="24"/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>
        <v>1</v>
      </c>
      <c r="W36" s="23">
        <v>1</v>
      </c>
      <c r="X36" s="24">
        <v>1</v>
      </c>
      <c r="Y36" s="23">
        <v>1</v>
      </c>
      <c r="Z36" s="24">
        <v>1</v>
      </c>
      <c r="AA36" s="23">
        <v>1</v>
      </c>
      <c r="AB36" s="24">
        <v>1</v>
      </c>
      <c r="AC36" s="23">
        <v>1</v>
      </c>
      <c r="AD36" s="24">
        <v>1</v>
      </c>
      <c r="AE36" s="23">
        <v>1</v>
      </c>
      <c r="AF36" s="24">
        <v>1</v>
      </c>
      <c r="AG36" s="27">
        <f t="shared" si="11"/>
        <v>12</v>
      </c>
      <c r="AH36" s="27">
        <v>0</v>
      </c>
      <c r="AI36" s="27">
        <f t="shared" si="1"/>
        <v>12</v>
      </c>
      <c r="AJ36" s="28">
        <f t="shared" si="12"/>
        <v>1</v>
      </c>
      <c r="AK36" s="29">
        <v>7.25</v>
      </c>
      <c r="AL36" s="29">
        <f t="shared" si="13"/>
        <v>87</v>
      </c>
      <c r="AM36" s="29">
        <f>SUM(AL36+'MONTH 11'!AM36)</f>
        <v>565.5</v>
      </c>
      <c r="AN36" s="29">
        <f t="shared" si="10"/>
        <v>1450</v>
      </c>
      <c r="AO36" s="33">
        <f t="shared" si="5"/>
        <v>0.39</v>
      </c>
    </row>
    <row r="37" spans="1:41" ht="30" customHeight="1" x14ac:dyDescent="0.25">
      <c r="A37" s="6" t="s">
        <v>24</v>
      </c>
      <c r="B37" s="24">
        <v>1</v>
      </c>
      <c r="C37" s="23">
        <v>1</v>
      </c>
      <c r="D37" s="24"/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>
        <v>1</v>
      </c>
      <c r="X37" s="24">
        <v>1</v>
      </c>
      <c r="Y37" s="23">
        <v>1</v>
      </c>
      <c r="Z37" s="24">
        <v>1</v>
      </c>
      <c r="AA37" s="23">
        <v>1</v>
      </c>
      <c r="AB37" s="24">
        <v>1</v>
      </c>
      <c r="AC37" s="23">
        <v>1</v>
      </c>
      <c r="AD37" s="24">
        <v>1</v>
      </c>
      <c r="AE37" s="23">
        <v>1</v>
      </c>
      <c r="AF37" s="24">
        <v>1</v>
      </c>
      <c r="AG37" s="27">
        <f t="shared" si="11"/>
        <v>12</v>
      </c>
      <c r="AH37" s="27">
        <v>0</v>
      </c>
      <c r="AI37" s="27">
        <f t="shared" si="1"/>
        <v>12</v>
      </c>
      <c r="AJ37" s="28">
        <f t="shared" si="12"/>
        <v>1</v>
      </c>
      <c r="AK37" s="29">
        <v>7.25</v>
      </c>
      <c r="AL37" s="29">
        <f t="shared" si="13"/>
        <v>87</v>
      </c>
      <c r="AM37" s="29">
        <f>SUM(AL37+'MONTH 11'!AM37)</f>
        <v>565.5</v>
      </c>
      <c r="AN37" s="29">
        <f t="shared" si="10"/>
        <v>1450</v>
      </c>
      <c r="AO37" s="33">
        <f t="shared" si="5"/>
        <v>0.39</v>
      </c>
    </row>
    <row r="38" spans="1:41" ht="30" customHeight="1" x14ac:dyDescent="0.25">
      <c r="A38" s="6" t="s">
        <v>38</v>
      </c>
      <c r="B38" s="24">
        <v>1</v>
      </c>
      <c r="C38" s="23">
        <v>1</v>
      </c>
      <c r="D38" s="24">
        <v>1</v>
      </c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/>
      <c r="X38" s="24">
        <v>1</v>
      </c>
      <c r="Y38" s="23">
        <v>1</v>
      </c>
      <c r="Z38" s="24">
        <v>1</v>
      </c>
      <c r="AA38" s="23">
        <v>1</v>
      </c>
      <c r="AB38" s="24">
        <v>1</v>
      </c>
      <c r="AC38" s="23">
        <v>1</v>
      </c>
      <c r="AD38" s="24">
        <v>1</v>
      </c>
      <c r="AE38" s="23">
        <v>1</v>
      </c>
      <c r="AF38" s="24">
        <v>1</v>
      </c>
      <c r="AG38" s="27">
        <f t="shared" si="11"/>
        <v>12</v>
      </c>
      <c r="AH38" s="27">
        <v>0</v>
      </c>
      <c r="AI38" s="27">
        <f t="shared" si="1"/>
        <v>12</v>
      </c>
      <c r="AJ38" s="28">
        <f t="shared" si="12"/>
        <v>1</v>
      </c>
      <c r="AK38" s="29">
        <v>7.25</v>
      </c>
      <c r="AL38" s="29">
        <f t="shared" si="13"/>
        <v>87</v>
      </c>
      <c r="AM38" s="29">
        <f>SUM(AL38+'MONTH 11'!AM38)</f>
        <v>565.5</v>
      </c>
      <c r="AN38" s="29">
        <f t="shared" si="10"/>
        <v>1450</v>
      </c>
      <c r="AO38" s="33">
        <f t="shared" si="5"/>
        <v>0.39</v>
      </c>
    </row>
    <row r="39" spans="1:41" ht="30" customHeight="1" x14ac:dyDescent="0.25">
      <c r="A39" s="6" t="s">
        <v>11</v>
      </c>
      <c r="B39" s="24">
        <v>1</v>
      </c>
      <c r="C39" s="23">
        <v>1</v>
      </c>
      <c r="D39" s="24">
        <v>1</v>
      </c>
      <c r="E39" s="23">
        <v>1</v>
      </c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/>
      <c r="X39" s="24"/>
      <c r="Y39" s="23">
        <v>1</v>
      </c>
      <c r="Z39" s="24">
        <v>1</v>
      </c>
      <c r="AA39" s="23">
        <v>1</v>
      </c>
      <c r="AB39" s="24">
        <v>1</v>
      </c>
      <c r="AC39" s="23">
        <v>1</v>
      </c>
      <c r="AD39" s="24">
        <v>1</v>
      </c>
      <c r="AE39" s="23">
        <v>1</v>
      </c>
      <c r="AF39" s="24">
        <v>1</v>
      </c>
      <c r="AG39" s="27">
        <f t="shared" si="11"/>
        <v>12</v>
      </c>
      <c r="AH39" s="27">
        <v>0</v>
      </c>
      <c r="AI39" s="27">
        <f t="shared" si="1"/>
        <v>12</v>
      </c>
      <c r="AJ39" s="28">
        <f t="shared" si="12"/>
        <v>1</v>
      </c>
      <c r="AK39" s="29">
        <v>7.25</v>
      </c>
      <c r="AL39" s="29">
        <f t="shared" si="13"/>
        <v>87</v>
      </c>
      <c r="AM39" s="29">
        <f>SUM(AL39+'MONTH 11'!AM39)</f>
        <v>565.5</v>
      </c>
      <c r="AN39" s="29">
        <f t="shared" si="10"/>
        <v>1450</v>
      </c>
      <c r="AO39" s="33">
        <f t="shared" si="5"/>
        <v>0.39</v>
      </c>
    </row>
    <row r="40" spans="1:41" ht="30" customHeight="1" x14ac:dyDescent="0.25">
      <c r="A40" s="6" t="s">
        <v>61</v>
      </c>
      <c r="B40" s="24">
        <v>1</v>
      </c>
      <c r="C40" s="23">
        <v>1</v>
      </c>
      <c r="D40" s="24">
        <v>1</v>
      </c>
      <c r="E40" s="23">
        <v>1</v>
      </c>
      <c r="F40" s="24">
        <v>1</v>
      </c>
      <c r="G40" s="23"/>
      <c r="H40" s="24"/>
      <c r="I40" s="23"/>
      <c r="J40" s="24"/>
      <c r="K40" s="23"/>
      <c r="L40" s="24"/>
      <c r="M40" s="23"/>
      <c r="N40" s="24"/>
      <c r="O40" s="23"/>
      <c r="P40" s="24"/>
      <c r="Q40" s="23"/>
      <c r="R40" s="24"/>
      <c r="S40" s="23"/>
      <c r="T40" s="24"/>
      <c r="U40" s="23"/>
      <c r="V40" s="24"/>
      <c r="W40" s="23"/>
      <c r="X40" s="24"/>
      <c r="Y40" s="23"/>
      <c r="Z40" s="24">
        <v>1</v>
      </c>
      <c r="AA40" s="23">
        <v>1</v>
      </c>
      <c r="AB40" s="24">
        <v>1</v>
      </c>
      <c r="AC40" s="23">
        <v>1</v>
      </c>
      <c r="AD40" s="24">
        <v>1</v>
      </c>
      <c r="AE40" s="23">
        <v>1</v>
      </c>
      <c r="AF40" s="24">
        <v>1</v>
      </c>
      <c r="AG40" s="27">
        <f t="shared" si="11"/>
        <v>12</v>
      </c>
      <c r="AH40" s="27">
        <v>0</v>
      </c>
      <c r="AI40" s="27">
        <f t="shared" si="1"/>
        <v>12</v>
      </c>
      <c r="AJ40" s="28">
        <f t="shared" si="12"/>
        <v>1</v>
      </c>
      <c r="AK40" s="29">
        <v>7.25</v>
      </c>
      <c r="AL40" s="29">
        <f t="shared" si="13"/>
        <v>87</v>
      </c>
      <c r="AM40" s="29">
        <f>SUM(AL40+'MONTH 11'!AM40)</f>
        <v>565.5</v>
      </c>
      <c r="AN40" s="29">
        <f t="shared" si="10"/>
        <v>1450</v>
      </c>
      <c r="AO40" s="33">
        <f t="shared" si="5"/>
        <v>0.39</v>
      </c>
    </row>
    <row r="41" spans="1:41" ht="30" customHeight="1" x14ac:dyDescent="0.25">
      <c r="A41" s="6" t="s">
        <v>62</v>
      </c>
      <c r="B41" s="24">
        <v>1</v>
      </c>
      <c r="C41" s="23">
        <v>1</v>
      </c>
      <c r="D41" s="24">
        <v>1</v>
      </c>
      <c r="E41" s="23">
        <v>1</v>
      </c>
      <c r="F41" s="24">
        <v>1</v>
      </c>
      <c r="G41" s="23">
        <v>1</v>
      </c>
      <c r="H41" s="24"/>
      <c r="I41" s="23"/>
      <c r="J41" s="24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/>
      <c r="V41" s="24"/>
      <c r="W41" s="23"/>
      <c r="X41" s="24"/>
      <c r="Y41" s="23"/>
      <c r="Z41" s="24"/>
      <c r="AA41" s="23">
        <v>1</v>
      </c>
      <c r="AB41" s="24">
        <v>1</v>
      </c>
      <c r="AC41" s="23">
        <v>1</v>
      </c>
      <c r="AD41" s="24">
        <v>1</v>
      </c>
      <c r="AE41" s="23">
        <v>1</v>
      </c>
      <c r="AF41" s="24">
        <v>1</v>
      </c>
      <c r="AG41" s="27">
        <f t="shared" si="11"/>
        <v>12</v>
      </c>
      <c r="AH41" s="27">
        <v>0</v>
      </c>
      <c r="AI41" s="27">
        <f t="shared" si="1"/>
        <v>12</v>
      </c>
      <c r="AJ41" s="28">
        <f t="shared" si="12"/>
        <v>1</v>
      </c>
      <c r="AK41" s="29">
        <v>7.25</v>
      </c>
      <c r="AL41" s="29">
        <f t="shared" si="13"/>
        <v>87</v>
      </c>
      <c r="AM41" s="29">
        <f>SUM(AL41+'MONTH 11'!AM41)</f>
        <v>565.5</v>
      </c>
      <c r="AN41" s="29">
        <f t="shared" si="10"/>
        <v>1450</v>
      </c>
      <c r="AO41" s="33">
        <f t="shared" si="5"/>
        <v>0.39</v>
      </c>
    </row>
    <row r="42" spans="1:41" ht="30" customHeight="1" x14ac:dyDescent="0.25">
      <c r="A42" s="5" t="s">
        <v>12</v>
      </c>
      <c r="B42" s="24">
        <v>1</v>
      </c>
      <c r="C42" s="23">
        <v>1</v>
      </c>
      <c r="D42" s="24">
        <v>1</v>
      </c>
      <c r="E42" s="23">
        <v>1</v>
      </c>
      <c r="F42" s="24">
        <v>1</v>
      </c>
      <c r="G42" s="23">
        <v>1</v>
      </c>
      <c r="H42" s="24">
        <v>1</v>
      </c>
      <c r="I42" s="23"/>
      <c r="J42" s="24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/>
      <c r="X42" s="24"/>
      <c r="Y42" s="23"/>
      <c r="Z42" s="24"/>
      <c r="AA42" s="23"/>
      <c r="AB42" s="24">
        <v>1</v>
      </c>
      <c r="AC42" s="23">
        <v>1</v>
      </c>
      <c r="AD42" s="24">
        <v>1</v>
      </c>
      <c r="AE42" s="23">
        <v>1</v>
      </c>
      <c r="AF42" s="24">
        <v>1</v>
      </c>
      <c r="AG42" s="27">
        <f t="shared" si="11"/>
        <v>12</v>
      </c>
      <c r="AH42" s="27">
        <v>0</v>
      </c>
      <c r="AI42" s="27">
        <f t="shared" si="1"/>
        <v>12</v>
      </c>
      <c r="AJ42" s="28">
        <f t="shared" si="12"/>
        <v>1</v>
      </c>
      <c r="AK42" s="29">
        <v>7.25</v>
      </c>
      <c r="AL42" s="29">
        <f t="shared" si="13"/>
        <v>87</v>
      </c>
      <c r="AM42" s="29">
        <f>SUM(AL42+'MONTH 11'!AM42)</f>
        <v>565.5</v>
      </c>
      <c r="AN42" s="29">
        <f t="shared" si="10"/>
        <v>1450</v>
      </c>
      <c r="AO42" s="33">
        <f t="shared" si="5"/>
        <v>0.39</v>
      </c>
    </row>
    <row r="43" spans="1:41" ht="30" customHeight="1" x14ac:dyDescent="0.25">
      <c r="A43" s="6" t="s">
        <v>13</v>
      </c>
      <c r="B43" s="24">
        <v>1</v>
      </c>
      <c r="C43" s="23">
        <v>1</v>
      </c>
      <c r="D43" s="24">
        <v>1</v>
      </c>
      <c r="E43" s="23">
        <v>1</v>
      </c>
      <c r="F43" s="24">
        <v>1</v>
      </c>
      <c r="G43" s="23">
        <v>1</v>
      </c>
      <c r="H43" s="24">
        <v>1</v>
      </c>
      <c r="I43" s="23">
        <v>1</v>
      </c>
      <c r="J43" s="24"/>
      <c r="K43" s="23"/>
      <c r="L43" s="24"/>
      <c r="M43" s="23"/>
      <c r="N43" s="24"/>
      <c r="O43" s="23"/>
      <c r="P43" s="24"/>
      <c r="Q43" s="23"/>
      <c r="R43" s="24"/>
      <c r="S43" s="23"/>
      <c r="T43" s="24"/>
      <c r="U43" s="23"/>
      <c r="V43" s="24"/>
      <c r="W43" s="23"/>
      <c r="X43" s="24"/>
      <c r="Y43" s="23"/>
      <c r="Z43" s="24"/>
      <c r="AA43" s="23"/>
      <c r="AB43" s="24"/>
      <c r="AC43" s="23">
        <v>1</v>
      </c>
      <c r="AD43" s="24">
        <v>1</v>
      </c>
      <c r="AE43" s="23">
        <v>1</v>
      </c>
      <c r="AF43" s="24">
        <v>1</v>
      </c>
      <c r="AG43" s="27">
        <f t="shared" si="11"/>
        <v>12</v>
      </c>
      <c r="AH43" s="27">
        <v>0</v>
      </c>
      <c r="AI43" s="27">
        <f t="shared" si="1"/>
        <v>12</v>
      </c>
      <c r="AJ43" s="28">
        <f t="shared" si="12"/>
        <v>1</v>
      </c>
      <c r="AK43" s="29">
        <v>7.25</v>
      </c>
      <c r="AL43" s="29">
        <f t="shared" si="13"/>
        <v>87</v>
      </c>
      <c r="AM43" s="29">
        <f>SUM(AL43+'MONTH 11'!AM43)</f>
        <v>565.5</v>
      </c>
      <c r="AN43" s="29">
        <f t="shared" si="10"/>
        <v>1450</v>
      </c>
      <c r="AO43" s="33">
        <f t="shared" si="5"/>
        <v>0.39</v>
      </c>
    </row>
    <row r="44" spans="1:41" ht="30" customHeight="1" x14ac:dyDescent="0.25">
      <c r="A44" s="6" t="s">
        <v>47</v>
      </c>
      <c r="B44" s="24">
        <v>1</v>
      </c>
      <c r="C44" s="23">
        <v>1</v>
      </c>
      <c r="D44" s="24">
        <v>1</v>
      </c>
      <c r="E44" s="23">
        <v>1</v>
      </c>
      <c r="F44" s="24">
        <v>1</v>
      </c>
      <c r="G44" s="23">
        <v>1</v>
      </c>
      <c r="H44" s="24">
        <v>1</v>
      </c>
      <c r="I44" s="23">
        <v>1</v>
      </c>
      <c r="J44" s="24">
        <v>1</v>
      </c>
      <c r="K44" s="23"/>
      <c r="L44" s="24"/>
      <c r="M44" s="23"/>
      <c r="N44" s="24"/>
      <c r="O44" s="23"/>
      <c r="P44" s="24"/>
      <c r="Q44" s="23"/>
      <c r="R44" s="24"/>
      <c r="S44" s="23"/>
      <c r="T44" s="24"/>
      <c r="U44" s="23"/>
      <c r="V44" s="24"/>
      <c r="W44" s="23"/>
      <c r="X44" s="24"/>
      <c r="Y44" s="23"/>
      <c r="Z44" s="24"/>
      <c r="AA44" s="23"/>
      <c r="AB44" s="24"/>
      <c r="AC44" s="23"/>
      <c r="AD44" s="24">
        <v>1</v>
      </c>
      <c r="AE44" s="23">
        <v>1</v>
      </c>
      <c r="AF44" s="24">
        <v>1</v>
      </c>
      <c r="AG44" s="27">
        <f t="shared" si="11"/>
        <v>12</v>
      </c>
      <c r="AH44" s="27">
        <v>0</v>
      </c>
      <c r="AI44" s="27">
        <f t="shared" si="1"/>
        <v>12</v>
      </c>
      <c r="AJ44" s="28">
        <f t="shared" si="12"/>
        <v>1</v>
      </c>
      <c r="AK44" s="29">
        <v>7.25</v>
      </c>
      <c r="AL44" s="29">
        <f t="shared" si="13"/>
        <v>87</v>
      </c>
      <c r="AM44" s="29">
        <f>SUM(AL44+'MONTH 11'!AM44)</f>
        <v>565.5</v>
      </c>
      <c r="AN44" s="29">
        <f t="shared" si="10"/>
        <v>1450</v>
      </c>
      <c r="AO44" s="33">
        <f t="shared" si="5"/>
        <v>0.39</v>
      </c>
    </row>
    <row r="45" spans="1:41" ht="17.399999999999999" customHeight="1" x14ac:dyDescent="0.25">
      <c r="A45" s="36" t="s">
        <v>57</v>
      </c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9"/>
      <c r="AH45" s="39"/>
      <c r="AI45" s="39"/>
      <c r="AJ45" s="39"/>
      <c r="AK45" s="39"/>
      <c r="AL45" s="39"/>
      <c r="AM45" s="39"/>
      <c r="AN45" s="39"/>
      <c r="AO45" s="39"/>
    </row>
    <row r="46" spans="1:41" ht="30" customHeight="1" x14ac:dyDescent="0.25">
      <c r="A46" s="5" t="s">
        <v>63</v>
      </c>
      <c r="B46" s="24">
        <v>1</v>
      </c>
      <c r="C46" s="23">
        <v>1</v>
      </c>
      <c r="D46" s="24">
        <v>1</v>
      </c>
      <c r="E46" s="23">
        <v>1</v>
      </c>
      <c r="F46" s="24">
        <v>1</v>
      </c>
      <c r="G46" s="23">
        <v>1</v>
      </c>
      <c r="H46" s="24">
        <v>1</v>
      </c>
      <c r="I46" s="23">
        <v>1</v>
      </c>
      <c r="J46" s="24">
        <v>1</v>
      </c>
      <c r="K46" s="23">
        <v>1</v>
      </c>
      <c r="L46" s="24"/>
      <c r="M46" s="23"/>
      <c r="N46" s="24"/>
      <c r="O46" s="23"/>
      <c r="P46" s="24"/>
      <c r="Q46" s="23"/>
      <c r="R46" s="24"/>
      <c r="S46" s="23"/>
      <c r="T46" s="24"/>
      <c r="U46" s="23"/>
      <c r="V46" s="24"/>
      <c r="W46" s="23"/>
      <c r="X46" s="24"/>
      <c r="Y46" s="23"/>
      <c r="Z46" s="24"/>
      <c r="AA46" s="23"/>
      <c r="AB46" s="24"/>
      <c r="AC46" s="23"/>
      <c r="AD46" s="24"/>
      <c r="AE46" s="23">
        <v>1</v>
      </c>
      <c r="AF46" s="24">
        <v>1</v>
      </c>
      <c r="AG46" s="27">
        <f t="shared" ref="AG46:AG49" si="14">SUM(B46:AF46)</f>
        <v>12</v>
      </c>
      <c r="AH46" s="27">
        <v>0</v>
      </c>
      <c r="AI46" s="27">
        <f t="shared" si="1"/>
        <v>12</v>
      </c>
      <c r="AJ46" s="28">
        <f t="shared" ref="AJ46:AJ49" si="15">(AG46+AH46)/AI46</f>
        <v>1</v>
      </c>
      <c r="AK46" s="29">
        <v>7.25</v>
      </c>
      <c r="AL46" s="29">
        <f t="shared" ref="AL46:AL49" si="16">AK46*AG46</f>
        <v>87</v>
      </c>
      <c r="AM46" s="29">
        <f>SUM(AL46+'MONTH 11'!AM46)</f>
        <v>565.5</v>
      </c>
      <c r="AN46" s="29">
        <f t="shared" si="10"/>
        <v>1450</v>
      </c>
      <c r="AO46" s="33">
        <f t="shared" si="5"/>
        <v>0.39</v>
      </c>
    </row>
    <row r="47" spans="1:41" ht="30" customHeight="1" x14ac:dyDescent="0.25">
      <c r="A47" s="6" t="s">
        <v>36</v>
      </c>
      <c r="B47" s="22">
        <v>1</v>
      </c>
      <c r="C47" s="23">
        <v>1</v>
      </c>
      <c r="D47" s="24">
        <v>1</v>
      </c>
      <c r="E47" s="23">
        <v>1</v>
      </c>
      <c r="F47" s="24">
        <v>1</v>
      </c>
      <c r="G47" s="23">
        <v>1</v>
      </c>
      <c r="H47" s="24">
        <v>1</v>
      </c>
      <c r="I47" s="23">
        <v>1</v>
      </c>
      <c r="J47" s="24">
        <v>1</v>
      </c>
      <c r="K47" s="23">
        <v>1</v>
      </c>
      <c r="L47" s="24">
        <v>1</v>
      </c>
      <c r="M47" s="23"/>
      <c r="N47" s="24"/>
      <c r="O47" s="23"/>
      <c r="P47" s="24"/>
      <c r="Q47" s="23"/>
      <c r="R47" s="24"/>
      <c r="S47" s="23"/>
      <c r="T47" s="24"/>
      <c r="U47" s="23"/>
      <c r="V47" s="24"/>
      <c r="W47" s="23"/>
      <c r="X47" s="24"/>
      <c r="Y47" s="23"/>
      <c r="Z47" s="24"/>
      <c r="AA47" s="23"/>
      <c r="AB47" s="24"/>
      <c r="AC47" s="23"/>
      <c r="AD47" s="24"/>
      <c r="AE47" s="23"/>
      <c r="AF47" s="24">
        <v>1</v>
      </c>
      <c r="AG47" s="27">
        <f t="shared" si="14"/>
        <v>12</v>
      </c>
      <c r="AH47" s="27">
        <v>0</v>
      </c>
      <c r="AI47" s="27">
        <f t="shared" si="1"/>
        <v>12</v>
      </c>
      <c r="AJ47" s="28">
        <f t="shared" si="15"/>
        <v>1</v>
      </c>
      <c r="AK47" s="29">
        <v>7.25</v>
      </c>
      <c r="AL47" s="29">
        <f t="shared" si="16"/>
        <v>87</v>
      </c>
      <c r="AM47" s="29">
        <f>SUM(AL47+'MONTH 11'!AM47)</f>
        <v>565.5</v>
      </c>
      <c r="AN47" s="29">
        <f>AK47*25</f>
        <v>181.25</v>
      </c>
      <c r="AO47" s="33">
        <f t="shared" si="5"/>
        <v>3.12</v>
      </c>
    </row>
    <row r="48" spans="1:41" ht="30" customHeight="1" x14ac:dyDescent="0.25">
      <c r="A48" s="6" t="s">
        <v>18</v>
      </c>
      <c r="B48" s="24">
        <v>1</v>
      </c>
      <c r="C48" s="23">
        <v>1</v>
      </c>
      <c r="D48" s="24">
        <v>1</v>
      </c>
      <c r="E48" s="23">
        <v>1</v>
      </c>
      <c r="F48" s="24">
        <v>1</v>
      </c>
      <c r="G48" s="23">
        <v>1</v>
      </c>
      <c r="H48" s="24">
        <v>1</v>
      </c>
      <c r="I48" s="23">
        <v>1</v>
      </c>
      <c r="J48" s="24">
        <v>1</v>
      </c>
      <c r="K48" s="23">
        <v>1</v>
      </c>
      <c r="L48" s="24">
        <v>1</v>
      </c>
      <c r="M48" s="23">
        <v>1</v>
      </c>
      <c r="N48" s="24"/>
      <c r="O48" s="23"/>
      <c r="P48" s="24"/>
      <c r="Q48" s="23"/>
      <c r="R48" s="24"/>
      <c r="S48" s="23"/>
      <c r="T48" s="24"/>
      <c r="U48" s="23"/>
      <c r="V48" s="24"/>
      <c r="W48" s="23"/>
      <c r="X48" s="24"/>
      <c r="Y48" s="23"/>
      <c r="Z48" s="24"/>
      <c r="AA48" s="23"/>
      <c r="AB48" s="24"/>
      <c r="AC48" s="23"/>
      <c r="AD48" s="24"/>
      <c r="AE48" s="23"/>
      <c r="AF48" s="24"/>
      <c r="AG48" s="27">
        <f t="shared" si="14"/>
        <v>12</v>
      </c>
      <c r="AH48" s="27">
        <v>0</v>
      </c>
      <c r="AI48" s="27">
        <f t="shared" si="1"/>
        <v>12</v>
      </c>
      <c r="AJ48" s="28">
        <f t="shared" si="15"/>
        <v>1</v>
      </c>
      <c r="AK48" s="29">
        <v>7.25</v>
      </c>
      <c r="AL48" s="29">
        <f t="shared" si="16"/>
        <v>87</v>
      </c>
      <c r="AM48" s="29">
        <f>SUM(AL48+'MONTH 11'!AM48)</f>
        <v>565.5</v>
      </c>
      <c r="AN48" s="29">
        <f t="shared" si="10"/>
        <v>1450</v>
      </c>
      <c r="AO48" s="33">
        <f t="shared" si="5"/>
        <v>0.39</v>
      </c>
    </row>
    <row r="49" spans="1:41" ht="30" customHeight="1" x14ac:dyDescent="0.25">
      <c r="A49" s="6" t="s">
        <v>19</v>
      </c>
      <c r="B49" s="24"/>
      <c r="C49" s="23">
        <v>1</v>
      </c>
      <c r="D49" s="24">
        <v>1</v>
      </c>
      <c r="E49" s="23">
        <v>1</v>
      </c>
      <c r="F49" s="24">
        <v>1</v>
      </c>
      <c r="G49" s="23">
        <v>1</v>
      </c>
      <c r="H49" s="24">
        <v>1</v>
      </c>
      <c r="I49" s="23">
        <v>1</v>
      </c>
      <c r="J49" s="24">
        <v>1</v>
      </c>
      <c r="K49" s="23">
        <v>1</v>
      </c>
      <c r="L49" s="24">
        <v>1</v>
      </c>
      <c r="M49" s="23">
        <v>1</v>
      </c>
      <c r="N49" s="24">
        <v>1</v>
      </c>
      <c r="O49" s="23"/>
      <c r="P49" s="24"/>
      <c r="Q49" s="23"/>
      <c r="R49" s="24"/>
      <c r="S49" s="23"/>
      <c r="T49" s="24"/>
      <c r="U49" s="23"/>
      <c r="V49" s="24"/>
      <c r="W49" s="23"/>
      <c r="X49" s="24"/>
      <c r="Y49" s="23"/>
      <c r="Z49" s="24"/>
      <c r="AA49" s="23"/>
      <c r="AB49" s="24"/>
      <c r="AC49" s="23"/>
      <c r="AD49" s="24"/>
      <c r="AE49" s="23"/>
      <c r="AF49" s="24"/>
      <c r="AG49" s="27">
        <f t="shared" si="14"/>
        <v>12</v>
      </c>
      <c r="AH49" s="27">
        <v>0</v>
      </c>
      <c r="AI49" s="27">
        <f t="shared" si="1"/>
        <v>12</v>
      </c>
      <c r="AJ49" s="28">
        <f t="shared" si="15"/>
        <v>1</v>
      </c>
      <c r="AK49" s="29">
        <v>7.25</v>
      </c>
      <c r="AL49" s="29">
        <f t="shared" si="16"/>
        <v>87</v>
      </c>
      <c r="AM49" s="29">
        <f>SUM(AL49+'MONTH 11'!AM49)</f>
        <v>565.5</v>
      </c>
      <c r="AN49" s="29">
        <f t="shared" si="10"/>
        <v>1450</v>
      </c>
      <c r="AO49" s="33">
        <f t="shared" si="5"/>
        <v>0.39</v>
      </c>
    </row>
    <row r="50" spans="1:41" ht="17.399999999999999" customHeight="1" x14ac:dyDescent="0.25">
      <c r="A50" s="36" t="s">
        <v>58</v>
      </c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9"/>
      <c r="AH50" s="39"/>
      <c r="AI50" s="39"/>
      <c r="AJ50" s="39"/>
      <c r="AK50" s="39"/>
      <c r="AL50" s="39"/>
      <c r="AM50" s="39"/>
      <c r="AN50" s="39"/>
      <c r="AO50" s="39"/>
    </row>
    <row r="51" spans="1:41" ht="30" customHeight="1" x14ac:dyDescent="0.25">
      <c r="A51" s="5" t="s">
        <v>42</v>
      </c>
      <c r="B51" s="24"/>
      <c r="C51" s="23"/>
      <c r="D51" s="24">
        <v>1</v>
      </c>
      <c r="E51" s="23">
        <v>1</v>
      </c>
      <c r="F51" s="24">
        <v>1</v>
      </c>
      <c r="G51" s="23">
        <v>1</v>
      </c>
      <c r="H51" s="24">
        <v>1</v>
      </c>
      <c r="I51" s="23">
        <v>1</v>
      </c>
      <c r="J51" s="24">
        <v>1</v>
      </c>
      <c r="K51" s="23">
        <v>1</v>
      </c>
      <c r="L51" s="24">
        <v>1</v>
      </c>
      <c r="M51" s="23">
        <v>1</v>
      </c>
      <c r="N51" s="24">
        <v>1</v>
      </c>
      <c r="O51" s="23">
        <v>1</v>
      </c>
      <c r="P51" s="24"/>
      <c r="Q51" s="23"/>
      <c r="R51" s="24"/>
      <c r="S51" s="23"/>
      <c r="T51" s="24"/>
      <c r="U51" s="23"/>
      <c r="V51" s="24"/>
      <c r="W51" s="23"/>
      <c r="X51" s="24"/>
      <c r="Y51" s="23"/>
      <c r="Z51" s="24"/>
      <c r="AA51" s="23"/>
      <c r="AB51" s="24"/>
      <c r="AC51" s="23"/>
      <c r="AD51" s="24"/>
      <c r="AE51" s="23"/>
      <c r="AF51" s="24"/>
      <c r="AG51" s="27">
        <f t="shared" ref="AG51:AG53" si="17">SUM(B51:AF51)</f>
        <v>12</v>
      </c>
      <c r="AH51" s="27">
        <v>0</v>
      </c>
      <c r="AI51" s="27">
        <f t="shared" si="1"/>
        <v>12</v>
      </c>
      <c r="AJ51" s="28">
        <f t="shared" ref="AJ51:AJ53" si="18">(AG51+AH51)/AI51</f>
        <v>1</v>
      </c>
      <c r="AK51" s="29">
        <v>7.25</v>
      </c>
      <c r="AL51" s="29">
        <f t="shared" ref="AL51:AL53" si="19">AK51*AG51</f>
        <v>87</v>
      </c>
      <c r="AM51" s="29">
        <f>SUM(AL51+'MONTH 11'!AM51)</f>
        <v>565.5</v>
      </c>
      <c r="AN51" s="29">
        <f t="shared" si="10"/>
        <v>1450</v>
      </c>
      <c r="AO51" s="33">
        <f t="shared" si="5"/>
        <v>0.39</v>
      </c>
    </row>
    <row r="52" spans="1:41" ht="30" customHeight="1" x14ac:dyDescent="0.25">
      <c r="A52" s="5" t="s">
        <v>14</v>
      </c>
      <c r="B52" s="22"/>
      <c r="C52" s="23"/>
      <c r="D52" s="24"/>
      <c r="E52" s="23">
        <v>1</v>
      </c>
      <c r="F52" s="24">
        <v>1</v>
      </c>
      <c r="G52" s="23">
        <v>1</v>
      </c>
      <c r="H52" s="24">
        <v>1</v>
      </c>
      <c r="I52" s="23">
        <v>1</v>
      </c>
      <c r="J52" s="24">
        <v>1</v>
      </c>
      <c r="K52" s="23">
        <v>1</v>
      </c>
      <c r="L52" s="24">
        <v>1</v>
      </c>
      <c r="M52" s="23">
        <v>1</v>
      </c>
      <c r="N52" s="24">
        <v>1</v>
      </c>
      <c r="O52" s="23">
        <v>1</v>
      </c>
      <c r="P52" s="24">
        <v>1</v>
      </c>
      <c r="Q52" s="23"/>
      <c r="R52" s="24"/>
      <c r="S52" s="23"/>
      <c r="T52" s="24"/>
      <c r="U52" s="23"/>
      <c r="V52" s="24"/>
      <c r="W52" s="23"/>
      <c r="X52" s="24"/>
      <c r="Y52" s="23"/>
      <c r="Z52" s="24"/>
      <c r="AA52" s="23"/>
      <c r="AB52" s="24"/>
      <c r="AC52" s="23"/>
      <c r="AD52" s="24"/>
      <c r="AE52" s="23"/>
      <c r="AF52" s="24"/>
      <c r="AG52" s="27">
        <f t="shared" si="17"/>
        <v>12</v>
      </c>
      <c r="AH52" s="27">
        <v>0</v>
      </c>
      <c r="AI52" s="27">
        <f t="shared" si="1"/>
        <v>12</v>
      </c>
      <c r="AJ52" s="28">
        <f t="shared" si="18"/>
        <v>1</v>
      </c>
      <c r="AK52" s="29">
        <v>7.25</v>
      </c>
      <c r="AL52" s="29">
        <f t="shared" si="19"/>
        <v>87</v>
      </c>
      <c r="AM52" s="29">
        <f>SUM(AL52+'MONTH 11'!AM52)</f>
        <v>565.5</v>
      </c>
      <c r="AN52" s="29">
        <f>AK52*300</f>
        <v>2175</v>
      </c>
      <c r="AO52" s="33">
        <f t="shared" si="5"/>
        <v>0.26</v>
      </c>
    </row>
    <row r="53" spans="1:41" ht="34.5" customHeight="1" x14ac:dyDescent="0.25">
      <c r="A53" s="6" t="s">
        <v>30</v>
      </c>
      <c r="B53" s="24"/>
      <c r="C53" s="23"/>
      <c r="D53" s="24"/>
      <c r="E53" s="23"/>
      <c r="F53" s="24">
        <v>1</v>
      </c>
      <c r="G53" s="23">
        <v>1</v>
      </c>
      <c r="H53" s="24">
        <v>1</v>
      </c>
      <c r="I53" s="23">
        <v>1</v>
      </c>
      <c r="J53" s="24">
        <v>1</v>
      </c>
      <c r="K53" s="23">
        <v>1</v>
      </c>
      <c r="L53" s="24">
        <v>1</v>
      </c>
      <c r="M53" s="23">
        <v>1</v>
      </c>
      <c r="N53" s="24">
        <v>1</v>
      </c>
      <c r="O53" s="23">
        <v>1</v>
      </c>
      <c r="P53" s="24">
        <v>1</v>
      </c>
      <c r="Q53" s="23">
        <v>1</v>
      </c>
      <c r="R53" s="24"/>
      <c r="S53" s="23"/>
      <c r="T53" s="24"/>
      <c r="U53" s="23"/>
      <c r="V53" s="24"/>
      <c r="W53" s="23"/>
      <c r="X53" s="24"/>
      <c r="Y53" s="23"/>
      <c r="Z53" s="24"/>
      <c r="AA53" s="23"/>
      <c r="AB53" s="24"/>
      <c r="AC53" s="23"/>
      <c r="AD53" s="24"/>
      <c r="AE53" s="23"/>
      <c r="AF53" s="24"/>
      <c r="AG53" s="27">
        <f t="shared" si="17"/>
        <v>12</v>
      </c>
      <c r="AH53" s="27">
        <v>0</v>
      </c>
      <c r="AI53" s="27">
        <f t="shared" si="1"/>
        <v>12</v>
      </c>
      <c r="AJ53" s="28">
        <f t="shared" si="18"/>
        <v>1</v>
      </c>
      <c r="AK53" s="29">
        <v>7.25</v>
      </c>
      <c r="AL53" s="29">
        <f t="shared" si="19"/>
        <v>87</v>
      </c>
      <c r="AM53" s="29">
        <f>SUM(AL53+'MONTH 11'!AM53)</f>
        <v>565.5</v>
      </c>
      <c r="AN53" s="29">
        <f t="shared" ref="AN53" si="20">AK53*200</f>
        <v>1450</v>
      </c>
      <c r="AO53" s="33">
        <f t="shared" si="5"/>
        <v>0.39</v>
      </c>
    </row>
    <row r="54" spans="1:41" ht="30" customHeight="1" x14ac:dyDescent="0.25">
      <c r="A54" s="5" t="s">
        <v>52</v>
      </c>
      <c r="B54" s="40">
        <f>SUM(B14:B53)</f>
        <v>13.25</v>
      </c>
      <c r="C54" s="40">
        <f t="shared" ref="C54:AF54" si="21">SUM(C14:C53)</f>
        <v>14</v>
      </c>
      <c r="D54" s="40">
        <f t="shared" si="21"/>
        <v>15.25</v>
      </c>
      <c r="E54" s="40">
        <f t="shared" si="21"/>
        <v>16</v>
      </c>
      <c r="F54" s="40">
        <f t="shared" si="21"/>
        <v>17.25</v>
      </c>
      <c r="G54" s="40">
        <f t="shared" si="21"/>
        <v>17</v>
      </c>
      <c r="H54" s="40">
        <f t="shared" si="21"/>
        <v>17.25</v>
      </c>
      <c r="I54" s="40">
        <f t="shared" si="21"/>
        <v>17</v>
      </c>
      <c r="J54" s="40">
        <f t="shared" si="21"/>
        <v>17.25</v>
      </c>
      <c r="K54" s="40">
        <f t="shared" si="21"/>
        <v>17</v>
      </c>
      <c r="L54" s="40">
        <f t="shared" si="21"/>
        <v>17.25</v>
      </c>
      <c r="M54" s="40">
        <f t="shared" si="21"/>
        <v>17</v>
      </c>
      <c r="N54" s="40">
        <f t="shared" si="21"/>
        <v>16.25</v>
      </c>
      <c r="O54" s="40">
        <f t="shared" si="21"/>
        <v>15</v>
      </c>
      <c r="P54" s="40">
        <f t="shared" si="21"/>
        <v>14.25</v>
      </c>
      <c r="Q54" s="40">
        <f t="shared" si="21"/>
        <v>13</v>
      </c>
      <c r="R54" s="40">
        <f t="shared" si="21"/>
        <v>12.25</v>
      </c>
      <c r="S54" s="40">
        <f t="shared" si="21"/>
        <v>12</v>
      </c>
      <c r="T54" s="40">
        <f t="shared" si="21"/>
        <v>12.25</v>
      </c>
      <c r="U54" s="40">
        <f t="shared" si="21"/>
        <v>12</v>
      </c>
      <c r="V54" s="40">
        <f t="shared" si="21"/>
        <v>12.25</v>
      </c>
      <c r="W54" s="40">
        <f t="shared" si="21"/>
        <v>12</v>
      </c>
      <c r="X54" s="40">
        <f t="shared" si="21"/>
        <v>12.25</v>
      </c>
      <c r="Y54" s="40">
        <f t="shared" si="21"/>
        <v>12</v>
      </c>
      <c r="Z54" s="40">
        <f t="shared" si="21"/>
        <v>12</v>
      </c>
      <c r="AA54" s="40">
        <f t="shared" si="21"/>
        <v>12</v>
      </c>
      <c r="AB54" s="40">
        <f t="shared" si="21"/>
        <v>12</v>
      </c>
      <c r="AC54" s="40">
        <f t="shared" si="21"/>
        <v>12</v>
      </c>
      <c r="AD54" s="40">
        <f t="shared" si="21"/>
        <v>12</v>
      </c>
      <c r="AE54" s="40">
        <f t="shared" si="21"/>
        <v>12</v>
      </c>
      <c r="AF54" s="40">
        <f t="shared" si="21"/>
        <v>12</v>
      </c>
      <c r="AG54" s="30"/>
      <c r="AH54" s="30"/>
      <c r="AI54" s="30"/>
      <c r="AJ54" s="31"/>
      <c r="AK54" s="32"/>
      <c r="AL54" s="32"/>
      <c r="AM54" s="32"/>
      <c r="AN54" s="32"/>
      <c r="AO54" s="32"/>
    </row>
    <row r="55" spans="1:41" ht="23.25" customHeight="1" x14ac:dyDescent="0.25"/>
    <row r="56" spans="1:41" ht="23.25" customHeight="1" x14ac:dyDescent="0.25">
      <c r="A56" s="9" t="s">
        <v>21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8" spans="1:41" x14ac:dyDescent="0.25">
      <c r="A58" s="9" t="s">
        <v>20</v>
      </c>
    </row>
  </sheetData>
  <mergeCells count="2">
    <mergeCell ref="A1:AI1"/>
    <mergeCell ref="R3:T3"/>
  </mergeCells>
  <hyperlinks>
    <hyperlink ref="C6" r:id="rId1" display="mailto:brad.willey@monroemi.gov" xr:uid="{BFDC2C48-82A1-456C-ACA3-659C9A7372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58"/>
  <sheetViews>
    <sheetView topLeftCell="A47" workbookViewId="0">
      <selection activeCell="B54" sqref="B54:AF54"/>
    </sheetView>
  </sheetViews>
  <sheetFormatPr defaultColWidth="9.109375" defaultRowHeight="13.8" x14ac:dyDescent="0.25"/>
  <cols>
    <col min="1" max="1" width="22.6640625" style="11" customWidth="1"/>
    <col min="2" max="32" width="6" style="11" customWidth="1"/>
    <col min="33" max="41" width="15.77734375" style="11" customWidth="1"/>
    <col min="42" max="16384" width="9.109375" style="11"/>
  </cols>
  <sheetData>
    <row r="1" spans="1:41" ht="23.25" customHeight="1" x14ac:dyDescent="0.25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3" spans="1:41" ht="18" customHeight="1" x14ac:dyDescent="0.3">
      <c r="A3" s="12"/>
      <c r="B3" s="13"/>
      <c r="C3" s="13" t="s">
        <v>33</v>
      </c>
      <c r="D3" s="13"/>
      <c r="E3" s="13"/>
      <c r="F3" s="13"/>
      <c r="G3" s="13"/>
      <c r="H3" s="13"/>
      <c r="R3" s="35" t="s">
        <v>1</v>
      </c>
      <c r="S3" s="35"/>
      <c r="T3" s="35"/>
      <c r="U3" s="14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41" ht="18" customHeight="1" x14ac:dyDescent="0.25">
      <c r="B4" s="16"/>
      <c r="C4" s="16" t="s">
        <v>34</v>
      </c>
      <c r="D4" s="16"/>
      <c r="E4" s="16"/>
      <c r="F4" s="16"/>
      <c r="G4" s="16"/>
      <c r="H4" s="16"/>
      <c r="R4" s="25" t="s">
        <v>35</v>
      </c>
      <c r="S4" s="16"/>
      <c r="T4" s="16"/>
      <c r="U4" s="16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41" ht="18" customHeight="1" x14ac:dyDescent="0.25">
      <c r="B5" s="16"/>
      <c r="C5" s="16" t="s">
        <v>31</v>
      </c>
      <c r="D5" s="16"/>
      <c r="E5" s="16"/>
      <c r="F5" s="16"/>
      <c r="G5" s="16"/>
      <c r="H5" s="16"/>
      <c r="N5" s="16" t="s">
        <v>2</v>
      </c>
      <c r="O5" s="16"/>
      <c r="P5" s="16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41" ht="18" customHeight="1" x14ac:dyDescent="0.25">
      <c r="B6" s="18"/>
      <c r="C6" s="18" t="s">
        <v>32</v>
      </c>
      <c r="D6" s="18"/>
      <c r="E6" s="18"/>
      <c r="F6" s="18"/>
      <c r="G6" s="18"/>
      <c r="H6" s="18"/>
      <c r="R6" s="26" t="s">
        <v>3</v>
      </c>
      <c r="T6" s="16"/>
      <c r="U6" s="14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41" ht="18" customHeight="1" x14ac:dyDescent="0.25">
      <c r="R7" s="26" t="s">
        <v>4</v>
      </c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10" spans="1:41" x14ac:dyDescent="0.25">
      <c r="A10" s="8" t="s">
        <v>43</v>
      </c>
    </row>
    <row r="11" spans="1:41" ht="15" customHeight="1" x14ac:dyDescent="0.25"/>
    <row r="12" spans="1:41" ht="27" thickBot="1" x14ac:dyDescent="0.3">
      <c r="A12" s="4" t="s">
        <v>28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50</v>
      </c>
      <c r="AH12" s="2" t="s">
        <v>51</v>
      </c>
      <c r="AI12" s="2" t="s">
        <v>49</v>
      </c>
      <c r="AJ12" s="2" t="s">
        <v>39</v>
      </c>
      <c r="AK12" s="2" t="s">
        <v>46</v>
      </c>
      <c r="AL12" s="2" t="s">
        <v>44</v>
      </c>
      <c r="AM12" s="2" t="s">
        <v>45</v>
      </c>
      <c r="AN12" s="2" t="s">
        <v>53</v>
      </c>
      <c r="AO12" s="2" t="s">
        <v>54</v>
      </c>
    </row>
    <row r="13" spans="1:41" ht="17.399999999999999" customHeight="1" thickTop="1" x14ac:dyDescent="0.25">
      <c r="A13" s="36" t="s">
        <v>59</v>
      </c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9"/>
      <c r="AH13" s="39"/>
      <c r="AI13" s="39"/>
      <c r="AJ13" s="39"/>
      <c r="AK13" s="39"/>
      <c r="AL13" s="39"/>
      <c r="AM13" s="39"/>
      <c r="AN13" s="39"/>
      <c r="AO13" s="39"/>
    </row>
    <row r="14" spans="1:41" ht="30" customHeight="1" x14ac:dyDescent="0.25">
      <c r="A14" s="6" t="s">
        <v>60</v>
      </c>
      <c r="B14" s="19">
        <v>1.25</v>
      </c>
      <c r="C14" s="20">
        <v>1</v>
      </c>
      <c r="D14" s="21"/>
      <c r="E14" s="20"/>
      <c r="F14" s="21"/>
      <c r="G14" s="20"/>
      <c r="H14" s="21"/>
      <c r="I14" s="20"/>
      <c r="J14" s="21"/>
      <c r="K14" s="20"/>
      <c r="L14" s="21"/>
      <c r="M14" s="20"/>
      <c r="N14" s="21"/>
      <c r="O14" s="20"/>
      <c r="P14" s="21"/>
      <c r="Q14" s="20"/>
      <c r="R14" s="21"/>
      <c r="S14" s="20"/>
      <c r="T14" s="21"/>
      <c r="U14" s="20"/>
      <c r="V14" s="21"/>
      <c r="W14" s="20"/>
      <c r="X14" s="21"/>
      <c r="Y14" s="20"/>
      <c r="Z14" s="21"/>
      <c r="AA14" s="20"/>
      <c r="AB14" s="21"/>
      <c r="AC14" s="20"/>
      <c r="AD14" s="21"/>
      <c r="AE14" s="20"/>
      <c r="AF14" s="21"/>
      <c r="AG14" s="27">
        <f>SUM(B14:AF14)</f>
        <v>2.25</v>
      </c>
      <c r="AH14" s="27">
        <v>0</v>
      </c>
      <c r="AI14" s="27">
        <f t="shared" ref="AI14:AI53" si="1">AG14+AH14</f>
        <v>2.25</v>
      </c>
      <c r="AJ14" s="28">
        <f>(AG14+AH14)/AI14</f>
        <v>1</v>
      </c>
      <c r="AK14" s="29">
        <v>7.25</v>
      </c>
      <c r="AL14" s="29">
        <f>AK14*AG14</f>
        <v>16.3125</v>
      </c>
      <c r="AM14" s="29">
        <f>SUM(AL14+'MONTH 1'!AM14)</f>
        <v>25.375</v>
      </c>
      <c r="AN14" s="29">
        <f>AK14*200</f>
        <v>1450</v>
      </c>
      <c r="AO14" s="33">
        <f>AM14/AN14</f>
        <v>1.7500000000000002E-2</v>
      </c>
    </row>
    <row r="15" spans="1:41" ht="30" customHeight="1" x14ac:dyDescent="0.25">
      <c r="A15" s="6" t="s">
        <v>6</v>
      </c>
      <c r="B15" s="22"/>
      <c r="C15" s="23">
        <v>1</v>
      </c>
      <c r="D15" s="24">
        <v>1.25</v>
      </c>
      <c r="E15" s="23"/>
      <c r="F15" s="24"/>
      <c r="G15" s="23"/>
      <c r="H15" s="24"/>
      <c r="I15" s="23"/>
      <c r="J15" s="24"/>
      <c r="K15" s="23"/>
      <c r="L15" s="24"/>
      <c r="M15" s="23"/>
      <c r="N15" s="24"/>
      <c r="O15" s="23"/>
      <c r="P15" s="24"/>
      <c r="Q15" s="23"/>
      <c r="R15" s="24"/>
      <c r="S15" s="23"/>
      <c r="T15" s="24"/>
      <c r="U15" s="23"/>
      <c r="V15" s="24"/>
      <c r="W15" s="23"/>
      <c r="X15" s="24"/>
      <c r="Y15" s="23"/>
      <c r="Z15" s="24"/>
      <c r="AA15" s="23"/>
      <c r="AB15" s="24"/>
      <c r="AC15" s="23"/>
      <c r="AD15" s="24"/>
      <c r="AE15" s="23"/>
      <c r="AF15" s="24"/>
      <c r="AG15" s="27">
        <f t="shared" ref="AG15:AG21" si="2">SUM(B15:AF15)</f>
        <v>2.25</v>
      </c>
      <c r="AH15" s="27">
        <v>0</v>
      </c>
      <c r="AI15" s="27">
        <f t="shared" si="1"/>
        <v>2.25</v>
      </c>
      <c r="AJ15" s="28">
        <f t="shared" ref="AJ15:AJ21" si="3">(AG15+AH15)/AI15</f>
        <v>1</v>
      </c>
      <c r="AK15" s="29">
        <v>7.25</v>
      </c>
      <c r="AL15" s="29">
        <f t="shared" ref="AL15:AL21" si="4">AK15*AG15</f>
        <v>16.3125</v>
      </c>
      <c r="AM15" s="29">
        <f>SUM(AL15+'MONTH 1'!AM15)</f>
        <v>23.5625</v>
      </c>
      <c r="AN15" s="29">
        <f>AK15*600</f>
        <v>4350</v>
      </c>
      <c r="AO15" s="33">
        <f t="shared" ref="AO15:AO53" si="5">AM15/AN15</f>
        <v>5.4166666666666669E-3</v>
      </c>
    </row>
    <row r="16" spans="1:41" ht="30" customHeight="1" x14ac:dyDescent="0.25">
      <c r="A16" s="5" t="s">
        <v>41</v>
      </c>
      <c r="B16" s="24"/>
      <c r="C16" s="23"/>
      <c r="D16" s="24">
        <v>1</v>
      </c>
      <c r="E16" s="23">
        <v>1</v>
      </c>
      <c r="F16" s="24"/>
      <c r="G16" s="23"/>
      <c r="H16" s="24"/>
      <c r="I16" s="23"/>
      <c r="J16" s="24"/>
      <c r="K16" s="23"/>
      <c r="L16" s="24"/>
      <c r="M16" s="23"/>
      <c r="N16" s="24"/>
      <c r="O16" s="23"/>
      <c r="P16" s="24"/>
      <c r="Q16" s="23"/>
      <c r="R16" s="24"/>
      <c r="S16" s="23"/>
      <c r="T16" s="24"/>
      <c r="U16" s="23"/>
      <c r="V16" s="24"/>
      <c r="W16" s="23"/>
      <c r="X16" s="24"/>
      <c r="Y16" s="23"/>
      <c r="Z16" s="24"/>
      <c r="AA16" s="23"/>
      <c r="AB16" s="24"/>
      <c r="AC16" s="23"/>
      <c r="AD16" s="24"/>
      <c r="AE16" s="23"/>
      <c r="AF16" s="24"/>
      <c r="AG16" s="27">
        <f t="shared" si="2"/>
        <v>2</v>
      </c>
      <c r="AH16" s="27">
        <v>0</v>
      </c>
      <c r="AI16" s="27">
        <f t="shared" si="1"/>
        <v>2</v>
      </c>
      <c r="AJ16" s="28">
        <f t="shared" si="3"/>
        <v>1</v>
      </c>
      <c r="AK16" s="29">
        <v>25</v>
      </c>
      <c r="AL16" s="29">
        <f t="shared" si="4"/>
        <v>50</v>
      </c>
      <c r="AM16" s="29">
        <f>SUM(AL16+'MONTH 1'!AM16)</f>
        <v>75</v>
      </c>
      <c r="AN16" s="29">
        <f t="shared" ref="AN16:AN20" si="6">AK16*200</f>
        <v>5000</v>
      </c>
      <c r="AO16" s="33">
        <f t="shared" si="5"/>
        <v>1.4999999999999999E-2</v>
      </c>
    </row>
    <row r="17" spans="1:41" ht="30" customHeight="1" x14ac:dyDescent="0.25">
      <c r="A17" s="6" t="s">
        <v>22</v>
      </c>
      <c r="B17" s="24"/>
      <c r="C17" s="23"/>
      <c r="D17" s="24"/>
      <c r="E17" s="23">
        <v>1</v>
      </c>
      <c r="F17" s="24">
        <v>1</v>
      </c>
      <c r="G17" s="23"/>
      <c r="H17" s="24"/>
      <c r="I17" s="23"/>
      <c r="J17" s="24"/>
      <c r="K17" s="23"/>
      <c r="L17" s="24"/>
      <c r="M17" s="23"/>
      <c r="N17" s="24"/>
      <c r="O17" s="23"/>
      <c r="P17" s="24"/>
      <c r="Q17" s="23"/>
      <c r="R17" s="24"/>
      <c r="S17" s="23"/>
      <c r="T17" s="24"/>
      <c r="U17" s="23"/>
      <c r="V17" s="24"/>
      <c r="W17" s="23"/>
      <c r="X17" s="24"/>
      <c r="Y17" s="23"/>
      <c r="Z17" s="24"/>
      <c r="AA17" s="23"/>
      <c r="AB17" s="24"/>
      <c r="AC17" s="23"/>
      <c r="AD17" s="24"/>
      <c r="AE17" s="23"/>
      <c r="AF17" s="24"/>
      <c r="AG17" s="27">
        <f t="shared" si="2"/>
        <v>2</v>
      </c>
      <c r="AH17" s="27">
        <v>0</v>
      </c>
      <c r="AI17" s="27">
        <f t="shared" si="1"/>
        <v>2</v>
      </c>
      <c r="AJ17" s="28">
        <f t="shared" si="3"/>
        <v>1</v>
      </c>
      <c r="AK17" s="29">
        <v>12</v>
      </c>
      <c r="AL17" s="29">
        <f t="shared" si="4"/>
        <v>24</v>
      </c>
      <c r="AM17" s="29">
        <f>SUM(AL17+'MONTH 1'!AM17)</f>
        <v>36</v>
      </c>
      <c r="AN17" s="29">
        <f t="shared" si="6"/>
        <v>2400</v>
      </c>
      <c r="AO17" s="33">
        <f t="shared" si="5"/>
        <v>1.4999999999999999E-2</v>
      </c>
    </row>
    <row r="18" spans="1:41" ht="30" customHeight="1" x14ac:dyDescent="0.25">
      <c r="A18" s="6" t="s">
        <v>17</v>
      </c>
      <c r="B18" s="24"/>
      <c r="C18" s="23"/>
      <c r="D18" s="24"/>
      <c r="E18" s="23"/>
      <c r="F18" s="24">
        <v>1</v>
      </c>
      <c r="G18" s="23">
        <v>1</v>
      </c>
      <c r="H18" s="24"/>
      <c r="I18" s="23"/>
      <c r="J18" s="24"/>
      <c r="K18" s="23"/>
      <c r="L18" s="24"/>
      <c r="M18" s="23"/>
      <c r="N18" s="24"/>
      <c r="O18" s="23"/>
      <c r="P18" s="24"/>
      <c r="Q18" s="23"/>
      <c r="R18" s="24"/>
      <c r="S18" s="23"/>
      <c r="T18" s="24"/>
      <c r="U18" s="23"/>
      <c r="V18" s="24"/>
      <c r="W18" s="23"/>
      <c r="X18" s="24"/>
      <c r="Y18" s="23"/>
      <c r="Z18" s="24"/>
      <c r="AA18" s="23"/>
      <c r="AB18" s="24"/>
      <c r="AC18" s="23"/>
      <c r="AD18" s="24"/>
      <c r="AE18" s="23"/>
      <c r="AF18" s="24"/>
      <c r="AG18" s="27">
        <f t="shared" si="2"/>
        <v>2</v>
      </c>
      <c r="AH18" s="27">
        <v>0</v>
      </c>
      <c r="AI18" s="27">
        <f t="shared" si="1"/>
        <v>2</v>
      </c>
      <c r="AJ18" s="28">
        <f t="shared" si="3"/>
        <v>1</v>
      </c>
      <c r="AK18" s="29">
        <v>7.25</v>
      </c>
      <c r="AL18" s="29">
        <f t="shared" si="4"/>
        <v>14.5</v>
      </c>
      <c r="AM18" s="29">
        <f>SUM(AL18+'MONTH 1'!AM18)</f>
        <v>21.75</v>
      </c>
      <c r="AN18" s="29">
        <f t="shared" si="6"/>
        <v>1450</v>
      </c>
      <c r="AO18" s="33">
        <f t="shared" si="5"/>
        <v>1.4999999999999999E-2</v>
      </c>
    </row>
    <row r="19" spans="1:41" ht="30" customHeight="1" x14ac:dyDescent="0.25">
      <c r="A19" s="6" t="s">
        <v>10</v>
      </c>
      <c r="B19" s="24"/>
      <c r="C19" s="23"/>
      <c r="D19" s="24"/>
      <c r="E19" s="23"/>
      <c r="F19" s="24"/>
      <c r="G19" s="23">
        <v>1</v>
      </c>
      <c r="H19" s="24">
        <v>1</v>
      </c>
      <c r="I19" s="23"/>
      <c r="J19" s="24"/>
      <c r="K19" s="23"/>
      <c r="L19" s="24"/>
      <c r="M19" s="23"/>
      <c r="N19" s="24"/>
      <c r="O19" s="23"/>
      <c r="P19" s="24"/>
      <c r="Q19" s="23"/>
      <c r="R19" s="24"/>
      <c r="S19" s="23"/>
      <c r="T19" s="24"/>
      <c r="U19" s="23"/>
      <c r="V19" s="24"/>
      <c r="W19" s="23"/>
      <c r="X19" s="24"/>
      <c r="Y19" s="23"/>
      <c r="Z19" s="24"/>
      <c r="AA19" s="23"/>
      <c r="AB19" s="24"/>
      <c r="AC19" s="23"/>
      <c r="AD19" s="24"/>
      <c r="AE19" s="23"/>
      <c r="AF19" s="24"/>
      <c r="AG19" s="27">
        <f t="shared" si="2"/>
        <v>2</v>
      </c>
      <c r="AH19" s="27">
        <v>0</v>
      </c>
      <c r="AI19" s="27">
        <f t="shared" si="1"/>
        <v>2</v>
      </c>
      <c r="AJ19" s="28">
        <f t="shared" si="3"/>
        <v>1</v>
      </c>
      <c r="AK19" s="29">
        <v>7.25</v>
      </c>
      <c r="AL19" s="29">
        <f t="shared" si="4"/>
        <v>14.5</v>
      </c>
      <c r="AM19" s="29">
        <f>SUM(AL19+'MONTH 1'!AM19)</f>
        <v>21.75</v>
      </c>
      <c r="AN19" s="29">
        <f t="shared" si="6"/>
        <v>1450</v>
      </c>
      <c r="AO19" s="33">
        <f t="shared" si="5"/>
        <v>1.4999999999999999E-2</v>
      </c>
    </row>
    <row r="20" spans="1:41" ht="30" customHeight="1" x14ac:dyDescent="0.25">
      <c r="A20" s="6" t="s">
        <v>23</v>
      </c>
      <c r="B20" s="24"/>
      <c r="C20" s="23"/>
      <c r="D20" s="24"/>
      <c r="E20" s="23"/>
      <c r="F20" s="24"/>
      <c r="G20" s="23"/>
      <c r="H20" s="24">
        <v>1</v>
      </c>
      <c r="I20" s="23">
        <v>1</v>
      </c>
      <c r="J20" s="24"/>
      <c r="K20" s="23"/>
      <c r="L20" s="24"/>
      <c r="M20" s="23"/>
      <c r="N20" s="24"/>
      <c r="O20" s="23"/>
      <c r="P20" s="24"/>
      <c r="Q20" s="23"/>
      <c r="R20" s="24"/>
      <c r="S20" s="23"/>
      <c r="T20" s="24"/>
      <c r="U20" s="23"/>
      <c r="V20" s="24"/>
      <c r="W20" s="23"/>
      <c r="X20" s="24"/>
      <c r="Y20" s="23"/>
      <c r="Z20" s="24"/>
      <c r="AA20" s="23"/>
      <c r="AB20" s="24"/>
      <c r="AC20" s="23"/>
      <c r="AD20" s="24"/>
      <c r="AE20" s="23"/>
      <c r="AF20" s="24"/>
      <c r="AG20" s="27">
        <f t="shared" si="2"/>
        <v>2</v>
      </c>
      <c r="AH20" s="27">
        <v>0</v>
      </c>
      <c r="AI20" s="27">
        <f t="shared" si="1"/>
        <v>2</v>
      </c>
      <c r="AJ20" s="28">
        <f t="shared" si="3"/>
        <v>1</v>
      </c>
      <c r="AK20" s="29">
        <v>7.25</v>
      </c>
      <c r="AL20" s="29">
        <f t="shared" si="4"/>
        <v>14.5</v>
      </c>
      <c r="AM20" s="29">
        <f>SUM(AL20+'MONTH 1'!AM20)</f>
        <v>21.75</v>
      </c>
      <c r="AN20" s="29">
        <f t="shared" si="6"/>
        <v>1450</v>
      </c>
      <c r="AO20" s="33">
        <f t="shared" si="5"/>
        <v>1.4999999999999999E-2</v>
      </c>
    </row>
    <row r="21" spans="1:41" ht="30" customHeight="1" x14ac:dyDescent="0.25">
      <c r="A21" s="5" t="s">
        <v>14</v>
      </c>
      <c r="B21" s="22"/>
      <c r="C21" s="23"/>
      <c r="D21" s="24"/>
      <c r="E21" s="23"/>
      <c r="F21" s="24"/>
      <c r="G21" s="23"/>
      <c r="H21" s="24"/>
      <c r="I21" s="23">
        <v>1</v>
      </c>
      <c r="J21" s="24">
        <v>1</v>
      </c>
      <c r="K21" s="23"/>
      <c r="L21" s="24"/>
      <c r="M21" s="23"/>
      <c r="N21" s="24"/>
      <c r="O21" s="23"/>
      <c r="P21" s="24"/>
      <c r="Q21" s="23"/>
      <c r="R21" s="24"/>
      <c r="S21" s="23"/>
      <c r="T21" s="24"/>
      <c r="U21" s="23"/>
      <c r="V21" s="24"/>
      <c r="W21" s="23"/>
      <c r="X21" s="24"/>
      <c r="Y21" s="23"/>
      <c r="Z21" s="24"/>
      <c r="AA21" s="23"/>
      <c r="AB21" s="24"/>
      <c r="AC21" s="23"/>
      <c r="AD21" s="24"/>
      <c r="AE21" s="23"/>
      <c r="AF21" s="24"/>
      <c r="AG21" s="27">
        <f t="shared" si="2"/>
        <v>2</v>
      </c>
      <c r="AH21" s="27">
        <v>0</v>
      </c>
      <c r="AI21" s="27">
        <f t="shared" si="1"/>
        <v>2</v>
      </c>
      <c r="AJ21" s="28">
        <f t="shared" si="3"/>
        <v>1</v>
      </c>
      <c r="AK21" s="29">
        <v>7.25</v>
      </c>
      <c r="AL21" s="29">
        <f t="shared" si="4"/>
        <v>14.5</v>
      </c>
      <c r="AM21" s="29">
        <f>SUM(AL21+'MONTH 1'!AM21)</f>
        <v>21.75</v>
      </c>
      <c r="AN21" s="29">
        <f>AK21*300</f>
        <v>2175</v>
      </c>
      <c r="AO21" s="33">
        <f t="shared" si="5"/>
        <v>0.01</v>
      </c>
    </row>
    <row r="22" spans="1:41" ht="17.399999999999999" customHeight="1" x14ac:dyDescent="0.25">
      <c r="A22" s="36" t="s">
        <v>56</v>
      </c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9"/>
      <c r="AH22" s="39"/>
      <c r="AI22" s="39"/>
      <c r="AJ22" s="39"/>
      <c r="AK22" s="39"/>
      <c r="AL22" s="39"/>
      <c r="AM22" s="39"/>
      <c r="AN22" s="39"/>
      <c r="AO22" s="39"/>
    </row>
    <row r="23" spans="1:41" ht="30" customHeight="1" x14ac:dyDescent="0.25">
      <c r="A23" s="6" t="s">
        <v>26</v>
      </c>
      <c r="B23" s="22"/>
      <c r="C23" s="23"/>
      <c r="D23" s="24"/>
      <c r="E23" s="23"/>
      <c r="F23" s="24"/>
      <c r="G23" s="23"/>
      <c r="H23" s="24"/>
      <c r="I23" s="23"/>
      <c r="J23" s="24">
        <v>1</v>
      </c>
      <c r="K23" s="23">
        <v>1</v>
      </c>
      <c r="L23" s="24"/>
      <c r="M23" s="23"/>
      <c r="N23" s="24"/>
      <c r="O23" s="23"/>
      <c r="P23" s="24"/>
      <c r="Q23" s="23"/>
      <c r="R23" s="24"/>
      <c r="S23" s="23"/>
      <c r="T23" s="24"/>
      <c r="U23" s="23"/>
      <c r="V23" s="24"/>
      <c r="W23" s="23"/>
      <c r="X23" s="24"/>
      <c r="Y23" s="23"/>
      <c r="Z23" s="24"/>
      <c r="AA23" s="23"/>
      <c r="AB23" s="24"/>
      <c r="AC23" s="23"/>
      <c r="AD23" s="24"/>
      <c r="AE23" s="23"/>
      <c r="AF23" s="24"/>
      <c r="AG23" s="27">
        <f t="shared" ref="AG23:AG31" si="7">SUM(B23:AF23)</f>
        <v>2</v>
      </c>
      <c r="AH23" s="27">
        <v>0</v>
      </c>
      <c r="AI23" s="27">
        <f t="shared" si="1"/>
        <v>2</v>
      </c>
      <c r="AJ23" s="28">
        <f t="shared" ref="AJ23:AJ31" si="8">(AG23+AH23)/AI23</f>
        <v>1</v>
      </c>
      <c r="AK23" s="29">
        <v>7.25</v>
      </c>
      <c r="AL23" s="29">
        <f t="shared" ref="AL23:AL31" si="9">AK23*AG23</f>
        <v>14.5</v>
      </c>
      <c r="AM23" s="29">
        <f>SUM(AL23+'MONTH 1'!AM23)</f>
        <v>21.75</v>
      </c>
      <c r="AN23" s="29">
        <f t="shared" ref="AN23:AN51" si="10">AK23*200</f>
        <v>1450</v>
      </c>
      <c r="AO23" s="33">
        <f t="shared" si="5"/>
        <v>1.4999999999999999E-2</v>
      </c>
    </row>
    <row r="24" spans="1:41" ht="30" customHeight="1" x14ac:dyDescent="0.25">
      <c r="A24" s="7" t="s">
        <v>29</v>
      </c>
      <c r="B24" s="24"/>
      <c r="C24" s="23"/>
      <c r="D24" s="24"/>
      <c r="E24" s="23"/>
      <c r="F24" s="24"/>
      <c r="G24" s="23"/>
      <c r="H24" s="24"/>
      <c r="I24" s="23"/>
      <c r="J24" s="24"/>
      <c r="K24" s="23">
        <v>1</v>
      </c>
      <c r="L24" s="24">
        <v>1</v>
      </c>
      <c r="M24" s="23"/>
      <c r="N24" s="24"/>
      <c r="O24" s="23"/>
      <c r="P24" s="24"/>
      <c r="Q24" s="23"/>
      <c r="R24" s="24"/>
      <c r="S24" s="23"/>
      <c r="T24" s="24"/>
      <c r="U24" s="23"/>
      <c r="V24" s="24"/>
      <c r="W24" s="23"/>
      <c r="X24" s="24"/>
      <c r="Y24" s="23"/>
      <c r="Z24" s="24"/>
      <c r="AA24" s="23"/>
      <c r="AB24" s="24"/>
      <c r="AC24" s="23"/>
      <c r="AD24" s="24"/>
      <c r="AE24" s="23"/>
      <c r="AF24" s="24"/>
      <c r="AG24" s="27">
        <f t="shared" si="7"/>
        <v>2</v>
      </c>
      <c r="AH24" s="27">
        <v>0</v>
      </c>
      <c r="AI24" s="27">
        <f t="shared" si="1"/>
        <v>2</v>
      </c>
      <c r="AJ24" s="28">
        <f t="shared" si="8"/>
        <v>1</v>
      </c>
      <c r="AK24" s="29">
        <v>10</v>
      </c>
      <c r="AL24" s="29">
        <f t="shared" si="9"/>
        <v>20</v>
      </c>
      <c r="AM24" s="29">
        <f>SUM(AL24+'MONTH 1'!AM24)</f>
        <v>30</v>
      </c>
      <c r="AN24" s="29">
        <f t="shared" si="10"/>
        <v>2000</v>
      </c>
      <c r="AO24" s="33">
        <f t="shared" si="5"/>
        <v>1.4999999999999999E-2</v>
      </c>
    </row>
    <row r="25" spans="1:41" ht="30" customHeight="1" x14ac:dyDescent="0.25">
      <c r="A25" s="6" t="s">
        <v>5</v>
      </c>
      <c r="B25" s="24"/>
      <c r="C25" s="23"/>
      <c r="D25" s="24"/>
      <c r="E25" s="23"/>
      <c r="F25" s="24"/>
      <c r="G25" s="23"/>
      <c r="H25" s="24"/>
      <c r="I25" s="23"/>
      <c r="J25" s="24"/>
      <c r="K25" s="23"/>
      <c r="L25" s="24">
        <v>1</v>
      </c>
      <c r="M25" s="23">
        <v>1</v>
      </c>
      <c r="N25" s="24"/>
      <c r="O25" s="23"/>
      <c r="P25" s="24"/>
      <c r="Q25" s="23"/>
      <c r="R25" s="24"/>
      <c r="S25" s="23"/>
      <c r="T25" s="24"/>
      <c r="U25" s="23"/>
      <c r="V25" s="24"/>
      <c r="W25" s="23"/>
      <c r="X25" s="24"/>
      <c r="Y25" s="23"/>
      <c r="Z25" s="24"/>
      <c r="AA25" s="23"/>
      <c r="AB25" s="24"/>
      <c r="AC25" s="23"/>
      <c r="AD25" s="24"/>
      <c r="AE25" s="23"/>
      <c r="AF25" s="24"/>
      <c r="AG25" s="27">
        <f t="shared" si="7"/>
        <v>2</v>
      </c>
      <c r="AH25" s="27">
        <v>0</v>
      </c>
      <c r="AI25" s="27">
        <f t="shared" si="1"/>
        <v>2</v>
      </c>
      <c r="AJ25" s="28">
        <f t="shared" si="8"/>
        <v>1</v>
      </c>
      <c r="AK25" s="29">
        <v>20</v>
      </c>
      <c r="AL25" s="29">
        <f t="shared" si="9"/>
        <v>40</v>
      </c>
      <c r="AM25" s="29">
        <f>SUM(AL25+'MONTH 1'!AM25)</f>
        <v>60</v>
      </c>
      <c r="AN25" s="29">
        <f t="shared" si="10"/>
        <v>4000</v>
      </c>
      <c r="AO25" s="33">
        <f t="shared" si="5"/>
        <v>1.4999999999999999E-2</v>
      </c>
    </row>
    <row r="26" spans="1:41" ht="30" customHeight="1" x14ac:dyDescent="0.25">
      <c r="A26" s="6" t="s">
        <v>25</v>
      </c>
      <c r="B26" s="22"/>
      <c r="C26" s="23"/>
      <c r="D26" s="24"/>
      <c r="E26" s="23"/>
      <c r="F26" s="24"/>
      <c r="G26" s="23"/>
      <c r="H26" s="24"/>
      <c r="I26" s="23"/>
      <c r="J26" s="24"/>
      <c r="K26" s="23"/>
      <c r="L26" s="24"/>
      <c r="M26" s="23">
        <v>1</v>
      </c>
      <c r="N26" s="24">
        <v>1</v>
      </c>
      <c r="O26" s="23"/>
      <c r="P26" s="24"/>
      <c r="Q26" s="23"/>
      <c r="R26" s="24"/>
      <c r="S26" s="23"/>
      <c r="T26" s="24"/>
      <c r="U26" s="23"/>
      <c r="V26" s="24"/>
      <c r="W26" s="23"/>
      <c r="X26" s="24"/>
      <c r="Y26" s="23"/>
      <c r="Z26" s="24"/>
      <c r="AA26" s="23"/>
      <c r="AB26" s="24"/>
      <c r="AC26" s="23"/>
      <c r="AD26" s="24"/>
      <c r="AE26" s="23"/>
      <c r="AF26" s="24"/>
      <c r="AG26" s="27">
        <f t="shared" si="7"/>
        <v>2</v>
      </c>
      <c r="AH26" s="27">
        <v>0</v>
      </c>
      <c r="AI26" s="27">
        <f t="shared" si="1"/>
        <v>2</v>
      </c>
      <c r="AJ26" s="28">
        <f t="shared" si="8"/>
        <v>1</v>
      </c>
      <c r="AK26" s="29">
        <v>15</v>
      </c>
      <c r="AL26" s="29">
        <f t="shared" si="9"/>
        <v>30</v>
      </c>
      <c r="AM26" s="29">
        <f>SUM(AL26+'MONTH 1'!AM26)</f>
        <v>45</v>
      </c>
      <c r="AN26" s="29">
        <f>AK26*1200</f>
        <v>18000</v>
      </c>
      <c r="AO26" s="33">
        <f t="shared" si="5"/>
        <v>2.5000000000000001E-3</v>
      </c>
    </row>
    <row r="27" spans="1:41" ht="30" customHeight="1" x14ac:dyDescent="0.25">
      <c r="A27" s="6" t="s">
        <v>7</v>
      </c>
      <c r="B27" s="24"/>
      <c r="C27" s="23"/>
      <c r="D27" s="24"/>
      <c r="E27" s="23"/>
      <c r="F27" s="24"/>
      <c r="G27" s="23"/>
      <c r="H27" s="24"/>
      <c r="I27" s="23"/>
      <c r="J27" s="24"/>
      <c r="K27" s="23"/>
      <c r="L27" s="24"/>
      <c r="M27" s="23"/>
      <c r="N27" s="24">
        <v>1</v>
      </c>
      <c r="O27" s="23">
        <v>1</v>
      </c>
      <c r="P27" s="24"/>
      <c r="Q27" s="23"/>
      <c r="R27" s="24"/>
      <c r="S27" s="23"/>
      <c r="T27" s="24"/>
      <c r="U27" s="23"/>
      <c r="V27" s="24"/>
      <c r="W27" s="23"/>
      <c r="X27" s="24"/>
      <c r="Y27" s="23"/>
      <c r="Z27" s="24"/>
      <c r="AA27" s="23"/>
      <c r="AB27" s="24"/>
      <c r="AC27" s="23"/>
      <c r="AD27" s="24"/>
      <c r="AE27" s="23"/>
      <c r="AF27" s="24"/>
      <c r="AG27" s="27">
        <f t="shared" si="7"/>
        <v>2</v>
      </c>
      <c r="AH27" s="27">
        <v>0</v>
      </c>
      <c r="AI27" s="27">
        <f t="shared" si="1"/>
        <v>2</v>
      </c>
      <c r="AJ27" s="28">
        <f t="shared" si="8"/>
        <v>1</v>
      </c>
      <c r="AK27" s="29">
        <v>7.25</v>
      </c>
      <c r="AL27" s="29">
        <f t="shared" si="9"/>
        <v>14.5</v>
      </c>
      <c r="AM27" s="29">
        <f>SUM(AL27+'MONTH 1'!AM27)</f>
        <v>21.75</v>
      </c>
      <c r="AN27" s="29">
        <f t="shared" si="10"/>
        <v>1450</v>
      </c>
      <c r="AO27" s="33">
        <f t="shared" si="5"/>
        <v>1.4999999999999999E-2</v>
      </c>
    </row>
    <row r="28" spans="1:41" ht="30" customHeight="1" x14ac:dyDescent="0.25">
      <c r="A28" s="6" t="s">
        <v>8</v>
      </c>
      <c r="B28" s="24"/>
      <c r="C28" s="23"/>
      <c r="D28" s="24"/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>
        <v>1</v>
      </c>
      <c r="P28" s="24">
        <v>1</v>
      </c>
      <c r="Q28" s="23"/>
      <c r="R28" s="24"/>
      <c r="S28" s="23"/>
      <c r="T28" s="24"/>
      <c r="U28" s="23"/>
      <c r="V28" s="24"/>
      <c r="W28" s="23"/>
      <c r="X28" s="24"/>
      <c r="Y28" s="23"/>
      <c r="Z28" s="24"/>
      <c r="AA28" s="23"/>
      <c r="AB28" s="24"/>
      <c r="AC28" s="23"/>
      <c r="AD28" s="24"/>
      <c r="AE28" s="23"/>
      <c r="AF28" s="24"/>
      <c r="AG28" s="27">
        <f t="shared" si="7"/>
        <v>2</v>
      </c>
      <c r="AH28" s="27">
        <v>0</v>
      </c>
      <c r="AI28" s="27">
        <f t="shared" si="1"/>
        <v>2</v>
      </c>
      <c r="AJ28" s="28">
        <f t="shared" si="8"/>
        <v>1</v>
      </c>
      <c r="AK28" s="29">
        <v>30</v>
      </c>
      <c r="AL28" s="29">
        <f t="shared" si="9"/>
        <v>60</v>
      </c>
      <c r="AM28" s="29">
        <f>SUM(AL28+'MONTH 1'!AM28)</f>
        <v>90</v>
      </c>
      <c r="AN28" s="29">
        <f t="shared" si="10"/>
        <v>6000</v>
      </c>
      <c r="AO28" s="33">
        <f t="shared" si="5"/>
        <v>1.4999999999999999E-2</v>
      </c>
    </row>
    <row r="29" spans="1:41" ht="30" customHeight="1" x14ac:dyDescent="0.25">
      <c r="A29" s="6" t="s">
        <v>9</v>
      </c>
      <c r="B29" s="24"/>
      <c r="C29" s="23"/>
      <c r="D29" s="24"/>
      <c r="E29" s="23"/>
      <c r="F29" s="24"/>
      <c r="G29" s="23"/>
      <c r="H29" s="24"/>
      <c r="I29" s="23"/>
      <c r="J29" s="24"/>
      <c r="K29" s="23"/>
      <c r="L29" s="24"/>
      <c r="M29" s="23"/>
      <c r="N29" s="24"/>
      <c r="O29" s="23"/>
      <c r="P29" s="24">
        <v>1</v>
      </c>
      <c r="Q29" s="23">
        <v>1</v>
      </c>
      <c r="R29" s="24"/>
      <c r="S29" s="23"/>
      <c r="T29" s="24"/>
      <c r="U29" s="23"/>
      <c r="V29" s="24"/>
      <c r="W29" s="23"/>
      <c r="X29" s="24"/>
      <c r="Y29" s="23"/>
      <c r="Z29" s="24"/>
      <c r="AA29" s="23"/>
      <c r="AB29" s="24"/>
      <c r="AC29" s="23"/>
      <c r="AD29" s="24"/>
      <c r="AE29" s="23"/>
      <c r="AF29" s="24"/>
      <c r="AG29" s="27">
        <f t="shared" si="7"/>
        <v>2</v>
      </c>
      <c r="AH29" s="27">
        <v>0</v>
      </c>
      <c r="AI29" s="27">
        <f t="shared" si="1"/>
        <v>2</v>
      </c>
      <c r="AJ29" s="28">
        <f t="shared" si="8"/>
        <v>1</v>
      </c>
      <c r="AK29" s="29">
        <v>30</v>
      </c>
      <c r="AL29" s="29">
        <f t="shared" si="9"/>
        <v>60</v>
      </c>
      <c r="AM29" s="29">
        <f>SUM(AL29+'MONTH 1'!AM29)</f>
        <v>90</v>
      </c>
      <c r="AN29" s="29">
        <f t="shared" si="10"/>
        <v>6000</v>
      </c>
      <c r="AO29" s="33">
        <f t="shared" si="5"/>
        <v>1.4999999999999999E-2</v>
      </c>
    </row>
    <row r="30" spans="1:41" ht="30" customHeight="1" x14ac:dyDescent="0.25">
      <c r="A30" s="6" t="s">
        <v>16</v>
      </c>
      <c r="B30" s="24"/>
      <c r="C30" s="23"/>
      <c r="D30" s="24"/>
      <c r="E30" s="23"/>
      <c r="F30" s="24"/>
      <c r="G30" s="23"/>
      <c r="H30" s="24"/>
      <c r="I30" s="23"/>
      <c r="J30" s="24"/>
      <c r="K30" s="23"/>
      <c r="L30" s="24"/>
      <c r="M30" s="23"/>
      <c r="N30" s="24"/>
      <c r="O30" s="23"/>
      <c r="P30" s="24"/>
      <c r="Q30" s="23">
        <v>1</v>
      </c>
      <c r="R30" s="24">
        <v>1</v>
      </c>
      <c r="S30" s="23"/>
      <c r="T30" s="24"/>
      <c r="U30" s="23"/>
      <c r="V30" s="24"/>
      <c r="W30" s="23"/>
      <c r="X30" s="24"/>
      <c r="Y30" s="23"/>
      <c r="Z30" s="24"/>
      <c r="AA30" s="23"/>
      <c r="AB30" s="24"/>
      <c r="AC30" s="23"/>
      <c r="AD30" s="24"/>
      <c r="AE30" s="23"/>
      <c r="AF30" s="24"/>
      <c r="AG30" s="27">
        <f t="shared" si="7"/>
        <v>2</v>
      </c>
      <c r="AH30" s="27">
        <v>0</v>
      </c>
      <c r="AI30" s="27">
        <f t="shared" si="1"/>
        <v>2</v>
      </c>
      <c r="AJ30" s="28">
        <f t="shared" si="8"/>
        <v>1</v>
      </c>
      <c r="AK30" s="29">
        <v>7.25</v>
      </c>
      <c r="AL30" s="29">
        <f t="shared" si="9"/>
        <v>14.5</v>
      </c>
      <c r="AM30" s="29">
        <f>SUM(AL30+'MONTH 1'!AM30)</f>
        <v>21.75</v>
      </c>
      <c r="AN30" s="29">
        <f t="shared" si="10"/>
        <v>1450</v>
      </c>
      <c r="AO30" s="33">
        <f t="shared" si="5"/>
        <v>1.4999999999999999E-2</v>
      </c>
    </row>
    <row r="31" spans="1:41" ht="30" customHeight="1" x14ac:dyDescent="0.25">
      <c r="A31" s="6" t="s">
        <v>15</v>
      </c>
      <c r="B31" s="24"/>
      <c r="C31" s="23"/>
      <c r="D31" s="24"/>
      <c r="E31" s="23"/>
      <c r="F31" s="24"/>
      <c r="G31" s="23"/>
      <c r="H31" s="24"/>
      <c r="I31" s="23"/>
      <c r="J31" s="24"/>
      <c r="K31" s="23"/>
      <c r="L31" s="24"/>
      <c r="M31" s="23"/>
      <c r="N31" s="24"/>
      <c r="O31" s="23"/>
      <c r="P31" s="24"/>
      <c r="Q31" s="23"/>
      <c r="R31" s="24">
        <v>1</v>
      </c>
      <c r="S31" s="23">
        <v>1</v>
      </c>
      <c r="T31" s="24"/>
      <c r="U31" s="23"/>
      <c r="V31" s="24"/>
      <c r="W31" s="23"/>
      <c r="X31" s="24"/>
      <c r="Y31" s="23"/>
      <c r="Z31" s="24"/>
      <c r="AA31" s="23"/>
      <c r="AB31" s="24"/>
      <c r="AC31" s="23"/>
      <c r="AD31" s="24"/>
      <c r="AE31" s="23"/>
      <c r="AF31" s="24"/>
      <c r="AG31" s="27">
        <f t="shared" si="7"/>
        <v>2</v>
      </c>
      <c r="AH31" s="27">
        <v>0</v>
      </c>
      <c r="AI31" s="27">
        <f t="shared" si="1"/>
        <v>2</v>
      </c>
      <c r="AJ31" s="28">
        <f t="shared" si="8"/>
        <v>1</v>
      </c>
      <c r="AK31" s="29">
        <v>15</v>
      </c>
      <c r="AL31" s="29">
        <f t="shared" si="9"/>
        <v>30</v>
      </c>
      <c r="AM31" s="29">
        <f>SUM(AL31+'MONTH 1'!AM31)</f>
        <v>45</v>
      </c>
      <c r="AN31" s="29">
        <f t="shared" si="10"/>
        <v>3000</v>
      </c>
      <c r="AO31" s="33">
        <f t="shared" si="5"/>
        <v>1.4999999999999999E-2</v>
      </c>
    </row>
    <row r="32" spans="1:41" ht="17.399999999999999" customHeight="1" x14ac:dyDescent="0.25">
      <c r="A32" s="36" t="s">
        <v>55</v>
      </c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9"/>
      <c r="AH32" s="39"/>
      <c r="AI32" s="39"/>
      <c r="AJ32" s="39"/>
      <c r="AK32" s="39"/>
      <c r="AL32" s="39"/>
      <c r="AM32" s="39"/>
      <c r="AN32" s="39"/>
      <c r="AO32" s="39"/>
    </row>
    <row r="33" spans="1:41" ht="30" customHeight="1" x14ac:dyDescent="0.25">
      <c r="A33" s="5" t="s">
        <v>48</v>
      </c>
      <c r="B33" s="24"/>
      <c r="C33" s="23"/>
      <c r="D33" s="24"/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Q33" s="23"/>
      <c r="R33" s="24"/>
      <c r="S33" s="23">
        <v>1</v>
      </c>
      <c r="T33" s="24">
        <v>1</v>
      </c>
      <c r="U33" s="23"/>
      <c r="V33" s="24"/>
      <c r="W33" s="23"/>
      <c r="X33" s="24"/>
      <c r="Y33" s="23"/>
      <c r="Z33" s="24"/>
      <c r="AA33" s="23"/>
      <c r="AB33" s="24"/>
      <c r="AC33" s="23"/>
      <c r="AD33" s="24"/>
      <c r="AE33" s="23"/>
      <c r="AF33" s="24"/>
      <c r="AG33" s="27">
        <f t="shared" ref="AG33:AG44" si="11">SUM(B33:AF33)</f>
        <v>2</v>
      </c>
      <c r="AH33" s="27">
        <v>0</v>
      </c>
      <c r="AI33" s="27">
        <f t="shared" si="1"/>
        <v>2</v>
      </c>
      <c r="AJ33" s="28">
        <f t="shared" ref="AJ33:AJ44" si="12">(AG33+AH33)/AI33</f>
        <v>1</v>
      </c>
      <c r="AK33" s="29">
        <v>7.25</v>
      </c>
      <c r="AL33" s="29">
        <f t="shared" ref="AL33:AL44" si="13">AK33*AG33</f>
        <v>14.5</v>
      </c>
      <c r="AM33" s="29">
        <f>SUM(AL33+'MONTH 1'!AM33)</f>
        <v>21.75</v>
      </c>
      <c r="AN33" s="29">
        <f t="shared" si="10"/>
        <v>1450</v>
      </c>
      <c r="AO33" s="33">
        <f t="shared" si="5"/>
        <v>1.4999999999999999E-2</v>
      </c>
    </row>
    <row r="34" spans="1:41" ht="30" customHeight="1" x14ac:dyDescent="0.25">
      <c r="A34" s="5" t="s">
        <v>37</v>
      </c>
      <c r="B34" s="24"/>
      <c r="C34" s="23"/>
      <c r="D34" s="24"/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3"/>
      <c r="R34" s="24"/>
      <c r="S34" s="23"/>
      <c r="T34" s="24">
        <v>1</v>
      </c>
      <c r="U34" s="23">
        <v>1</v>
      </c>
      <c r="V34" s="24"/>
      <c r="W34" s="23"/>
      <c r="X34" s="24"/>
      <c r="Y34" s="23"/>
      <c r="Z34" s="24"/>
      <c r="AA34" s="23"/>
      <c r="AB34" s="24"/>
      <c r="AC34" s="23"/>
      <c r="AD34" s="24"/>
      <c r="AE34" s="23"/>
      <c r="AF34" s="24"/>
      <c r="AG34" s="27">
        <f t="shared" si="11"/>
        <v>2</v>
      </c>
      <c r="AH34" s="27">
        <v>0</v>
      </c>
      <c r="AI34" s="27">
        <f t="shared" si="1"/>
        <v>2</v>
      </c>
      <c r="AJ34" s="28">
        <f t="shared" si="12"/>
        <v>1</v>
      </c>
      <c r="AK34" s="29">
        <v>7.25</v>
      </c>
      <c r="AL34" s="29">
        <f t="shared" si="13"/>
        <v>14.5</v>
      </c>
      <c r="AM34" s="29">
        <f>SUM(AL34+'MONTH 1'!AM34)</f>
        <v>21.75</v>
      </c>
      <c r="AN34" s="29">
        <f t="shared" si="10"/>
        <v>1450</v>
      </c>
      <c r="AO34" s="33">
        <f t="shared" si="5"/>
        <v>1.4999999999999999E-2</v>
      </c>
    </row>
    <row r="35" spans="1:41" ht="30" customHeight="1" x14ac:dyDescent="0.25">
      <c r="A35" s="6" t="s">
        <v>0</v>
      </c>
      <c r="B35" s="24"/>
      <c r="C35" s="23"/>
      <c r="D35" s="24"/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>
        <v>1</v>
      </c>
      <c r="V35" s="24">
        <v>1</v>
      </c>
      <c r="W35" s="23"/>
      <c r="X35" s="24"/>
      <c r="Y35" s="23"/>
      <c r="Z35" s="24"/>
      <c r="AA35" s="23"/>
      <c r="AB35" s="24"/>
      <c r="AC35" s="23"/>
      <c r="AD35" s="24"/>
      <c r="AE35" s="23"/>
      <c r="AF35" s="24"/>
      <c r="AG35" s="27">
        <f t="shared" si="11"/>
        <v>2</v>
      </c>
      <c r="AH35" s="27">
        <v>0</v>
      </c>
      <c r="AI35" s="27">
        <f t="shared" si="1"/>
        <v>2</v>
      </c>
      <c r="AJ35" s="28">
        <f t="shared" si="12"/>
        <v>1</v>
      </c>
      <c r="AK35" s="29">
        <v>7.25</v>
      </c>
      <c r="AL35" s="29">
        <f t="shared" si="13"/>
        <v>14.5</v>
      </c>
      <c r="AM35" s="29">
        <f>SUM(AL35+'MONTH 1'!AM35)</f>
        <v>21.75</v>
      </c>
      <c r="AN35" s="29">
        <f t="shared" si="10"/>
        <v>1450</v>
      </c>
      <c r="AO35" s="33">
        <f t="shared" si="5"/>
        <v>1.4999999999999999E-2</v>
      </c>
    </row>
    <row r="36" spans="1:41" ht="30" customHeight="1" x14ac:dyDescent="0.25">
      <c r="A36" s="6" t="s">
        <v>27</v>
      </c>
      <c r="B36" s="24"/>
      <c r="C36" s="23"/>
      <c r="D36" s="24"/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>
        <v>1</v>
      </c>
      <c r="W36" s="23">
        <v>1</v>
      </c>
      <c r="X36" s="24"/>
      <c r="Y36" s="23"/>
      <c r="Z36" s="24"/>
      <c r="AA36" s="23"/>
      <c r="AB36" s="24"/>
      <c r="AC36" s="23"/>
      <c r="AD36" s="24"/>
      <c r="AE36" s="23"/>
      <c r="AF36" s="24"/>
      <c r="AG36" s="27">
        <f t="shared" si="11"/>
        <v>2</v>
      </c>
      <c r="AH36" s="27">
        <v>0</v>
      </c>
      <c r="AI36" s="27">
        <f t="shared" si="1"/>
        <v>2</v>
      </c>
      <c r="AJ36" s="28">
        <f t="shared" si="12"/>
        <v>1</v>
      </c>
      <c r="AK36" s="29">
        <v>7.25</v>
      </c>
      <c r="AL36" s="29">
        <f t="shared" si="13"/>
        <v>14.5</v>
      </c>
      <c r="AM36" s="29">
        <f>SUM(AL36+'MONTH 1'!AM36)</f>
        <v>21.75</v>
      </c>
      <c r="AN36" s="29">
        <f t="shared" si="10"/>
        <v>1450</v>
      </c>
      <c r="AO36" s="33">
        <f t="shared" si="5"/>
        <v>1.4999999999999999E-2</v>
      </c>
    </row>
    <row r="37" spans="1:41" ht="30" customHeight="1" x14ac:dyDescent="0.25">
      <c r="A37" s="6" t="s">
        <v>24</v>
      </c>
      <c r="B37" s="24"/>
      <c r="C37" s="23"/>
      <c r="D37" s="24"/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>
        <v>1</v>
      </c>
      <c r="X37" s="24">
        <v>1</v>
      </c>
      <c r="Y37" s="23"/>
      <c r="Z37" s="24"/>
      <c r="AA37" s="23"/>
      <c r="AB37" s="24"/>
      <c r="AC37" s="23"/>
      <c r="AD37" s="24"/>
      <c r="AE37" s="23"/>
      <c r="AF37" s="24"/>
      <c r="AG37" s="27">
        <f t="shared" si="11"/>
        <v>2</v>
      </c>
      <c r="AH37" s="27">
        <v>0</v>
      </c>
      <c r="AI37" s="27">
        <f t="shared" si="1"/>
        <v>2</v>
      </c>
      <c r="AJ37" s="28">
        <f t="shared" si="12"/>
        <v>1</v>
      </c>
      <c r="AK37" s="29">
        <v>7.25</v>
      </c>
      <c r="AL37" s="29">
        <f t="shared" si="13"/>
        <v>14.5</v>
      </c>
      <c r="AM37" s="29">
        <f>SUM(AL37+'MONTH 1'!AM37)</f>
        <v>21.75</v>
      </c>
      <c r="AN37" s="29">
        <f t="shared" si="10"/>
        <v>1450</v>
      </c>
      <c r="AO37" s="33">
        <f t="shared" si="5"/>
        <v>1.4999999999999999E-2</v>
      </c>
    </row>
    <row r="38" spans="1:41" ht="30" customHeight="1" x14ac:dyDescent="0.25">
      <c r="A38" s="6" t="s">
        <v>38</v>
      </c>
      <c r="B38" s="24"/>
      <c r="C38" s="23"/>
      <c r="D38" s="24"/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/>
      <c r="X38" s="24">
        <v>1</v>
      </c>
      <c r="Y38" s="23">
        <v>1</v>
      </c>
      <c r="Z38" s="24"/>
      <c r="AA38" s="23"/>
      <c r="AB38" s="24"/>
      <c r="AC38" s="23"/>
      <c r="AD38" s="24"/>
      <c r="AE38" s="23"/>
      <c r="AF38" s="24"/>
      <c r="AG38" s="27">
        <f t="shared" si="11"/>
        <v>2</v>
      </c>
      <c r="AH38" s="27">
        <v>0</v>
      </c>
      <c r="AI38" s="27">
        <f t="shared" si="1"/>
        <v>2</v>
      </c>
      <c r="AJ38" s="28">
        <f t="shared" si="12"/>
        <v>1</v>
      </c>
      <c r="AK38" s="29">
        <v>7.25</v>
      </c>
      <c r="AL38" s="29">
        <f t="shared" si="13"/>
        <v>14.5</v>
      </c>
      <c r="AM38" s="29">
        <f>SUM(AL38+'MONTH 1'!AM38)</f>
        <v>21.75</v>
      </c>
      <c r="AN38" s="29">
        <f t="shared" si="10"/>
        <v>1450</v>
      </c>
      <c r="AO38" s="33">
        <f t="shared" si="5"/>
        <v>1.4999999999999999E-2</v>
      </c>
    </row>
    <row r="39" spans="1:41" ht="30" customHeight="1" x14ac:dyDescent="0.25">
      <c r="A39" s="6" t="s">
        <v>11</v>
      </c>
      <c r="B39" s="24"/>
      <c r="C39" s="23"/>
      <c r="D39" s="24"/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/>
      <c r="X39" s="24"/>
      <c r="Y39" s="23">
        <v>1</v>
      </c>
      <c r="Z39" s="24">
        <v>1</v>
      </c>
      <c r="AA39" s="23"/>
      <c r="AB39" s="24"/>
      <c r="AC39" s="23"/>
      <c r="AD39" s="24"/>
      <c r="AE39" s="23"/>
      <c r="AF39" s="24"/>
      <c r="AG39" s="27">
        <f t="shared" si="11"/>
        <v>2</v>
      </c>
      <c r="AH39" s="27">
        <v>0</v>
      </c>
      <c r="AI39" s="27">
        <f t="shared" si="1"/>
        <v>2</v>
      </c>
      <c r="AJ39" s="28">
        <f t="shared" si="12"/>
        <v>1</v>
      </c>
      <c r="AK39" s="29">
        <v>7.25</v>
      </c>
      <c r="AL39" s="29">
        <f t="shared" si="13"/>
        <v>14.5</v>
      </c>
      <c r="AM39" s="29">
        <f>SUM(AL39+'MONTH 1'!AM39)</f>
        <v>21.75</v>
      </c>
      <c r="AN39" s="29">
        <f t="shared" si="10"/>
        <v>1450</v>
      </c>
      <c r="AO39" s="33">
        <f t="shared" si="5"/>
        <v>1.4999999999999999E-2</v>
      </c>
    </row>
    <row r="40" spans="1:41" ht="30" customHeight="1" x14ac:dyDescent="0.25">
      <c r="A40" s="6" t="s">
        <v>61</v>
      </c>
      <c r="B40" s="24"/>
      <c r="C40" s="23"/>
      <c r="D40" s="24"/>
      <c r="E40" s="23"/>
      <c r="F40" s="24"/>
      <c r="G40" s="23"/>
      <c r="H40" s="24"/>
      <c r="I40" s="23"/>
      <c r="J40" s="24"/>
      <c r="K40" s="23"/>
      <c r="L40" s="24"/>
      <c r="M40" s="23"/>
      <c r="N40" s="24"/>
      <c r="O40" s="23"/>
      <c r="P40" s="24"/>
      <c r="Q40" s="23"/>
      <c r="R40" s="24"/>
      <c r="S40" s="23"/>
      <c r="T40" s="24"/>
      <c r="U40" s="23"/>
      <c r="V40" s="24"/>
      <c r="W40" s="23"/>
      <c r="X40" s="24"/>
      <c r="Y40" s="23"/>
      <c r="Z40" s="24">
        <v>1</v>
      </c>
      <c r="AA40" s="23">
        <v>1</v>
      </c>
      <c r="AB40" s="24"/>
      <c r="AC40" s="23"/>
      <c r="AD40" s="24"/>
      <c r="AE40" s="23"/>
      <c r="AF40" s="24"/>
      <c r="AG40" s="27">
        <f t="shared" si="11"/>
        <v>2</v>
      </c>
      <c r="AH40" s="27">
        <v>0</v>
      </c>
      <c r="AI40" s="27">
        <f t="shared" si="1"/>
        <v>2</v>
      </c>
      <c r="AJ40" s="28">
        <f t="shared" si="12"/>
        <v>1</v>
      </c>
      <c r="AK40" s="29">
        <v>7.25</v>
      </c>
      <c r="AL40" s="29">
        <f t="shared" si="13"/>
        <v>14.5</v>
      </c>
      <c r="AM40" s="29">
        <f>SUM(AL40+'MONTH 1'!AM40)</f>
        <v>21.75</v>
      </c>
      <c r="AN40" s="29">
        <f t="shared" si="10"/>
        <v>1450</v>
      </c>
      <c r="AO40" s="33">
        <f t="shared" si="5"/>
        <v>1.4999999999999999E-2</v>
      </c>
    </row>
    <row r="41" spans="1:41" ht="30" customHeight="1" x14ac:dyDescent="0.25">
      <c r="A41" s="6" t="s">
        <v>62</v>
      </c>
      <c r="B41" s="24"/>
      <c r="C41" s="23"/>
      <c r="D41" s="24"/>
      <c r="E41" s="23"/>
      <c r="F41" s="24"/>
      <c r="G41" s="23"/>
      <c r="H41" s="24"/>
      <c r="I41" s="23"/>
      <c r="J41" s="24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/>
      <c r="V41" s="24"/>
      <c r="W41" s="23"/>
      <c r="X41" s="24"/>
      <c r="Y41" s="23"/>
      <c r="Z41" s="24"/>
      <c r="AA41" s="23">
        <v>1</v>
      </c>
      <c r="AB41" s="24">
        <v>1</v>
      </c>
      <c r="AC41" s="23"/>
      <c r="AD41" s="24"/>
      <c r="AE41" s="23"/>
      <c r="AF41" s="24"/>
      <c r="AG41" s="27">
        <f t="shared" si="11"/>
        <v>2</v>
      </c>
      <c r="AH41" s="27">
        <v>0</v>
      </c>
      <c r="AI41" s="27">
        <f t="shared" si="1"/>
        <v>2</v>
      </c>
      <c r="AJ41" s="28">
        <f t="shared" si="12"/>
        <v>1</v>
      </c>
      <c r="AK41" s="29">
        <v>7.25</v>
      </c>
      <c r="AL41" s="29">
        <f t="shared" si="13"/>
        <v>14.5</v>
      </c>
      <c r="AM41" s="29">
        <f>SUM(AL41+'MONTH 1'!AM41)</f>
        <v>21.75</v>
      </c>
      <c r="AN41" s="29">
        <f t="shared" si="10"/>
        <v>1450</v>
      </c>
      <c r="AO41" s="33">
        <f t="shared" si="5"/>
        <v>1.4999999999999999E-2</v>
      </c>
    </row>
    <row r="42" spans="1:41" ht="30" customHeight="1" x14ac:dyDescent="0.25">
      <c r="A42" s="5" t="s">
        <v>12</v>
      </c>
      <c r="B42" s="24"/>
      <c r="C42" s="23"/>
      <c r="D42" s="24"/>
      <c r="E42" s="23"/>
      <c r="F42" s="24"/>
      <c r="G42" s="23"/>
      <c r="H42" s="24"/>
      <c r="I42" s="23"/>
      <c r="J42" s="24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/>
      <c r="X42" s="24"/>
      <c r="Y42" s="23"/>
      <c r="Z42" s="24"/>
      <c r="AA42" s="23"/>
      <c r="AB42" s="24">
        <v>1</v>
      </c>
      <c r="AC42" s="23">
        <v>1</v>
      </c>
      <c r="AD42" s="24"/>
      <c r="AE42" s="23"/>
      <c r="AF42" s="24"/>
      <c r="AG42" s="27">
        <f t="shared" si="11"/>
        <v>2</v>
      </c>
      <c r="AH42" s="27">
        <v>0</v>
      </c>
      <c r="AI42" s="27">
        <f t="shared" si="1"/>
        <v>2</v>
      </c>
      <c r="AJ42" s="28">
        <f t="shared" si="12"/>
        <v>1</v>
      </c>
      <c r="AK42" s="29">
        <v>7.25</v>
      </c>
      <c r="AL42" s="29">
        <f t="shared" si="13"/>
        <v>14.5</v>
      </c>
      <c r="AM42" s="29">
        <f>SUM(AL42+'MONTH 1'!AM42)</f>
        <v>21.75</v>
      </c>
      <c r="AN42" s="29">
        <f t="shared" si="10"/>
        <v>1450</v>
      </c>
      <c r="AO42" s="33">
        <f t="shared" si="5"/>
        <v>1.4999999999999999E-2</v>
      </c>
    </row>
    <row r="43" spans="1:41" ht="30" customHeight="1" x14ac:dyDescent="0.25">
      <c r="A43" s="6" t="s">
        <v>13</v>
      </c>
      <c r="B43" s="24"/>
      <c r="C43" s="23"/>
      <c r="D43" s="24"/>
      <c r="E43" s="23"/>
      <c r="F43" s="24"/>
      <c r="G43" s="23"/>
      <c r="H43" s="24"/>
      <c r="I43" s="23"/>
      <c r="J43" s="24"/>
      <c r="K43" s="23"/>
      <c r="L43" s="24"/>
      <c r="M43" s="23"/>
      <c r="N43" s="24"/>
      <c r="O43" s="23"/>
      <c r="P43" s="24"/>
      <c r="Q43" s="23"/>
      <c r="R43" s="24"/>
      <c r="S43" s="23"/>
      <c r="T43" s="24"/>
      <c r="U43" s="23"/>
      <c r="V43" s="24"/>
      <c r="W43" s="23"/>
      <c r="X43" s="24"/>
      <c r="Y43" s="23"/>
      <c r="Z43" s="24"/>
      <c r="AA43" s="23"/>
      <c r="AB43" s="24"/>
      <c r="AC43" s="23">
        <v>1</v>
      </c>
      <c r="AD43" s="24">
        <v>1</v>
      </c>
      <c r="AE43" s="23"/>
      <c r="AF43" s="24"/>
      <c r="AG43" s="27">
        <f t="shared" si="11"/>
        <v>2</v>
      </c>
      <c r="AH43" s="27">
        <v>0</v>
      </c>
      <c r="AI43" s="27">
        <f t="shared" si="1"/>
        <v>2</v>
      </c>
      <c r="AJ43" s="28">
        <f t="shared" si="12"/>
        <v>1</v>
      </c>
      <c r="AK43" s="29">
        <v>7.25</v>
      </c>
      <c r="AL43" s="29">
        <f t="shared" si="13"/>
        <v>14.5</v>
      </c>
      <c r="AM43" s="29">
        <f>SUM(AL43+'MONTH 1'!AM43)</f>
        <v>21.75</v>
      </c>
      <c r="AN43" s="29">
        <f t="shared" si="10"/>
        <v>1450</v>
      </c>
      <c r="AO43" s="33">
        <f t="shared" si="5"/>
        <v>1.4999999999999999E-2</v>
      </c>
    </row>
    <row r="44" spans="1:41" ht="30" customHeight="1" x14ac:dyDescent="0.25">
      <c r="A44" s="6" t="s">
        <v>47</v>
      </c>
      <c r="B44" s="24"/>
      <c r="C44" s="23"/>
      <c r="D44" s="24"/>
      <c r="E44" s="23"/>
      <c r="F44" s="24"/>
      <c r="G44" s="23"/>
      <c r="H44" s="24"/>
      <c r="I44" s="23"/>
      <c r="J44" s="24"/>
      <c r="K44" s="23"/>
      <c r="L44" s="24"/>
      <c r="M44" s="23"/>
      <c r="N44" s="24"/>
      <c r="O44" s="23"/>
      <c r="P44" s="24"/>
      <c r="Q44" s="23"/>
      <c r="R44" s="24"/>
      <c r="S44" s="23"/>
      <c r="T44" s="24"/>
      <c r="U44" s="23"/>
      <c r="V44" s="24"/>
      <c r="W44" s="23"/>
      <c r="X44" s="24"/>
      <c r="Y44" s="23"/>
      <c r="Z44" s="24"/>
      <c r="AA44" s="23"/>
      <c r="AB44" s="24"/>
      <c r="AC44" s="23"/>
      <c r="AD44" s="24">
        <v>1</v>
      </c>
      <c r="AE44" s="23">
        <v>1</v>
      </c>
      <c r="AF44" s="24"/>
      <c r="AG44" s="27">
        <f t="shared" si="11"/>
        <v>2</v>
      </c>
      <c r="AH44" s="27">
        <v>0</v>
      </c>
      <c r="AI44" s="27">
        <f t="shared" si="1"/>
        <v>2</v>
      </c>
      <c r="AJ44" s="28">
        <f t="shared" si="12"/>
        <v>1</v>
      </c>
      <c r="AK44" s="29">
        <v>7.25</v>
      </c>
      <c r="AL44" s="29">
        <f t="shared" si="13"/>
        <v>14.5</v>
      </c>
      <c r="AM44" s="29">
        <f>SUM(AL44+'MONTH 1'!AM44)</f>
        <v>21.75</v>
      </c>
      <c r="AN44" s="29">
        <f t="shared" si="10"/>
        <v>1450</v>
      </c>
      <c r="AO44" s="33">
        <f t="shared" si="5"/>
        <v>1.4999999999999999E-2</v>
      </c>
    </row>
    <row r="45" spans="1:41" ht="17.399999999999999" customHeight="1" x14ac:dyDescent="0.25">
      <c r="A45" s="36" t="s">
        <v>57</v>
      </c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9"/>
      <c r="AH45" s="39"/>
      <c r="AI45" s="39"/>
      <c r="AJ45" s="39"/>
      <c r="AK45" s="39"/>
      <c r="AL45" s="39"/>
      <c r="AM45" s="39"/>
      <c r="AN45" s="39"/>
      <c r="AO45" s="39"/>
    </row>
    <row r="46" spans="1:41" ht="30" customHeight="1" x14ac:dyDescent="0.25">
      <c r="A46" s="5" t="s">
        <v>63</v>
      </c>
      <c r="B46" s="24"/>
      <c r="C46" s="23"/>
      <c r="D46" s="24"/>
      <c r="E46" s="23"/>
      <c r="F46" s="24"/>
      <c r="G46" s="23"/>
      <c r="H46" s="24"/>
      <c r="I46" s="23"/>
      <c r="J46" s="24"/>
      <c r="K46" s="23"/>
      <c r="L46" s="24"/>
      <c r="M46" s="23"/>
      <c r="N46" s="24"/>
      <c r="O46" s="23"/>
      <c r="P46" s="24"/>
      <c r="Q46" s="23"/>
      <c r="R46" s="24"/>
      <c r="S46" s="23"/>
      <c r="T46" s="24"/>
      <c r="U46" s="23"/>
      <c r="V46" s="24"/>
      <c r="W46" s="23"/>
      <c r="X46" s="24"/>
      <c r="Y46" s="23"/>
      <c r="Z46" s="24"/>
      <c r="AA46" s="23"/>
      <c r="AB46" s="24"/>
      <c r="AC46" s="23"/>
      <c r="AD46" s="24"/>
      <c r="AE46" s="23">
        <v>1</v>
      </c>
      <c r="AF46" s="24">
        <v>1</v>
      </c>
      <c r="AG46" s="27">
        <f t="shared" ref="AG46:AG49" si="14">SUM(B46:AF46)</f>
        <v>2</v>
      </c>
      <c r="AH46" s="27">
        <v>0</v>
      </c>
      <c r="AI46" s="27">
        <f t="shared" si="1"/>
        <v>2</v>
      </c>
      <c r="AJ46" s="28">
        <f t="shared" ref="AJ46:AJ49" si="15">(AG46+AH46)/AI46</f>
        <v>1</v>
      </c>
      <c r="AK46" s="29">
        <v>7.25</v>
      </c>
      <c r="AL46" s="29">
        <f t="shared" ref="AL46:AL49" si="16">AK46*AG46</f>
        <v>14.5</v>
      </c>
      <c r="AM46" s="29">
        <f>SUM(AL46+'MONTH 1'!AM46)</f>
        <v>21.75</v>
      </c>
      <c r="AN46" s="29">
        <f t="shared" si="10"/>
        <v>1450</v>
      </c>
      <c r="AO46" s="33">
        <f t="shared" si="5"/>
        <v>1.4999999999999999E-2</v>
      </c>
    </row>
    <row r="47" spans="1:41" ht="30" customHeight="1" x14ac:dyDescent="0.25">
      <c r="A47" s="6" t="s">
        <v>36</v>
      </c>
      <c r="B47" s="22">
        <v>1</v>
      </c>
      <c r="C47" s="23"/>
      <c r="D47" s="24"/>
      <c r="E47" s="23"/>
      <c r="F47" s="24"/>
      <c r="G47" s="23"/>
      <c r="H47" s="24"/>
      <c r="I47" s="23"/>
      <c r="J47" s="24"/>
      <c r="K47" s="23"/>
      <c r="L47" s="24"/>
      <c r="M47" s="23"/>
      <c r="N47" s="24"/>
      <c r="O47" s="23"/>
      <c r="P47" s="24"/>
      <c r="Q47" s="23"/>
      <c r="R47" s="24"/>
      <c r="S47" s="23"/>
      <c r="T47" s="24"/>
      <c r="U47" s="23"/>
      <c r="V47" s="24"/>
      <c r="W47" s="23"/>
      <c r="X47" s="24"/>
      <c r="Y47" s="23"/>
      <c r="Z47" s="24"/>
      <c r="AA47" s="23"/>
      <c r="AB47" s="24"/>
      <c r="AC47" s="23"/>
      <c r="AD47" s="24"/>
      <c r="AE47" s="23"/>
      <c r="AF47" s="24">
        <v>1</v>
      </c>
      <c r="AG47" s="27">
        <f t="shared" si="14"/>
        <v>2</v>
      </c>
      <c r="AH47" s="27">
        <v>0</v>
      </c>
      <c r="AI47" s="27">
        <f t="shared" si="1"/>
        <v>2</v>
      </c>
      <c r="AJ47" s="28">
        <f t="shared" si="15"/>
        <v>1</v>
      </c>
      <c r="AK47" s="29">
        <v>7.25</v>
      </c>
      <c r="AL47" s="29">
        <f t="shared" si="16"/>
        <v>14.5</v>
      </c>
      <c r="AM47" s="29">
        <f>SUM(AL47+'MONTH 1'!AM47)</f>
        <v>21.75</v>
      </c>
      <c r="AN47" s="29">
        <f>AK47*25</f>
        <v>181.25</v>
      </c>
      <c r="AO47" s="33">
        <f t="shared" si="5"/>
        <v>0.12</v>
      </c>
    </row>
    <row r="48" spans="1:41" ht="30" customHeight="1" x14ac:dyDescent="0.25">
      <c r="A48" s="6" t="s">
        <v>18</v>
      </c>
      <c r="B48" s="24">
        <v>1</v>
      </c>
      <c r="C48" s="23">
        <v>1</v>
      </c>
      <c r="D48" s="24"/>
      <c r="E48" s="23"/>
      <c r="F48" s="24"/>
      <c r="G48" s="23"/>
      <c r="H48" s="24"/>
      <c r="I48" s="23"/>
      <c r="J48" s="24"/>
      <c r="K48" s="23"/>
      <c r="L48" s="24"/>
      <c r="M48" s="23"/>
      <c r="N48" s="24"/>
      <c r="O48" s="23"/>
      <c r="P48" s="24"/>
      <c r="Q48" s="23"/>
      <c r="R48" s="24"/>
      <c r="S48" s="23"/>
      <c r="T48" s="24"/>
      <c r="U48" s="23"/>
      <c r="V48" s="24"/>
      <c r="W48" s="23"/>
      <c r="X48" s="24"/>
      <c r="Y48" s="23"/>
      <c r="Z48" s="24"/>
      <c r="AA48" s="23"/>
      <c r="AB48" s="24"/>
      <c r="AC48" s="23"/>
      <c r="AD48" s="24"/>
      <c r="AE48" s="23"/>
      <c r="AF48" s="24"/>
      <c r="AG48" s="27">
        <f t="shared" si="14"/>
        <v>2</v>
      </c>
      <c r="AH48" s="27">
        <v>0</v>
      </c>
      <c r="AI48" s="27">
        <f t="shared" si="1"/>
        <v>2</v>
      </c>
      <c r="AJ48" s="28">
        <f t="shared" si="15"/>
        <v>1</v>
      </c>
      <c r="AK48" s="29">
        <v>7.25</v>
      </c>
      <c r="AL48" s="29">
        <f t="shared" si="16"/>
        <v>14.5</v>
      </c>
      <c r="AM48" s="29">
        <f>SUM(AL48+'MONTH 1'!AM48)</f>
        <v>21.75</v>
      </c>
      <c r="AN48" s="29">
        <f t="shared" si="10"/>
        <v>1450</v>
      </c>
      <c r="AO48" s="33">
        <f t="shared" si="5"/>
        <v>1.4999999999999999E-2</v>
      </c>
    </row>
    <row r="49" spans="1:41" ht="30" customHeight="1" x14ac:dyDescent="0.25">
      <c r="A49" s="6" t="s">
        <v>19</v>
      </c>
      <c r="B49" s="24"/>
      <c r="C49" s="23">
        <v>1</v>
      </c>
      <c r="D49" s="24">
        <v>1</v>
      </c>
      <c r="E49" s="23"/>
      <c r="F49" s="24"/>
      <c r="G49" s="23"/>
      <c r="H49" s="24"/>
      <c r="I49" s="23"/>
      <c r="J49" s="24"/>
      <c r="K49" s="23"/>
      <c r="L49" s="24"/>
      <c r="M49" s="23"/>
      <c r="N49" s="24"/>
      <c r="O49" s="23"/>
      <c r="P49" s="24"/>
      <c r="Q49" s="23"/>
      <c r="R49" s="24"/>
      <c r="S49" s="23"/>
      <c r="T49" s="24"/>
      <c r="U49" s="23"/>
      <c r="V49" s="24"/>
      <c r="W49" s="23"/>
      <c r="X49" s="24"/>
      <c r="Y49" s="23"/>
      <c r="Z49" s="24"/>
      <c r="AA49" s="23"/>
      <c r="AB49" s="24"/>
      <c r="AC49" s="23"/>
      <c r="AD49" s="24"/>
      <c r="AE49" s="23"/>
      <c r="AF49" s="24"/>
      <c r="AG49" s="27">
        <f t="shared" si="14"/>
        <v>2</v>
      </c>
      <c r="AH49" s="27">
        <v>0</v>
      </c>
      <c r="AI49" s="27">
        <f t="shared" si="1"/>
        <v>2</v>
      </c>
      <c r="AJ49" s="28">
        <f t="shared" si="15"/>
        <v>1</v>
      </c>
      <c r="AK49" s="29">
        <v>7.25</v>
      </c>
      <c r="AL49" s="29">
        <f t="shared" si="16"/>
        <v>14.5</v>
      </c>
      <c r="AM49" s="29">
        <f>SUM(AL49+'MONTH 1'!AM49)</f>
        <v>21.75</v>
      </c>
      <c r="AN49" s="29">
        <f t="shared" si="10"/>
        <v>1450</v>
      </c>
      <c r="AO49" s="33">
        <f t="shared" si="5"/>
        <v>1.4999999999999999E-2</v>
      </c>
    </row>
    <row r="50" spans="1:41" ht="17.399999999999999" customHeight="1" x14ac:dyDescent="0.25">
      <c r="A50" s="36" t="s">
        <v>58</v>
      </c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9"/>
      <c r="AH50" s="39"/>
      <c r="AI50" s="39"/>
      <c r="AJ50" s="39"/>
      <c r="AK50" s="39"/>
      <c r="AL50" s="39"/>
      <c r="AM50" s="39"/>
      <c r="AN50" s="39"/>
      <c r="AO50" s="39"/>
    </row>
    <row r="51" spans="1:41" ht="30" customHeight="1" x14ac:dyDescent="0.25">
      <c r="A51" s="5" t="s">
        <v>42</v>
      </c>
      <c r="B51" s="24"/>
      <c r="C51" s="23"/>
      <c r="D51" s="24">
        <v>1</v>
      </c>
      <c r="E51" s="23">
        <v>1</v>
      </c>
      <c r="F51" s="24"/>
      <c r="G51" s="23"/>
      <c r="H51" s="24"/>
      <c r="I51" s="23"/>
      <c r="J51" s="24"/>
      <c r="K51" s="23"/>
      <c r="L51" s="24"/>
      <c r="M51" s="23"/>
      <c r="N51" s="24"/>
      <c r="O51" s="23"/>
      <c r="P51" s="24"/>
      <c r="Q51" s="23"/>
      <c r="R51" s="24"/>
      <c r="S51" s="23"/>
      <c r="T51" s="24"/>
      <c r="U51" s="23"/>
      <c r="V51" s="24"/>
      <c r="W51" s="23"/>
      <c r="X51" s="24"/>
      <c r="Y51" s="23"/>
      <c r="Z51" s="24"/>
      <c r="AA51" s="23"/>
      <c r="AB51" s="24"/>
      <c r="AC51" s="23"/>
      <c r="AD51" s="24"/>
      <c r="AE51" s="23"/>
      <c r="AF51" s="24"/>
      <c r="AG51" s="27">
        <f t="shared" ref="AG51:AG53" si="17">SUM(B51:AF51)</f>
        <v>2</v>
      </c>
      <c r="AH51" s="27">
        <v>0</v>
      </c>
      <c r="AI51" s="27">
        <f t="shared" si="1"/>
        <v>2</v>
      </c>
      <c r="AJ51" s="28">
        <f t="shared" ref="AJ51:AJ53" si="18">(AG51+AH51)/AI51</f>
        <v>1</v>
      </c>
      <c r="AK51" s="29">
        <v>7.25</v>
      </c>
      <c r="AL51" s="29">
        <f t="shared" ref="AL51:AL53" si="19">AK51*AG51</f>
        <v>14.5</v>
      </c>
      <c r="AM51" s="29">
        <f>SUM(AL51+'MONTH 1'!AM51)</f>
        <v>21.75</v>
      </c>
      <c r="AN51" s="29">
        <f t="shared" si="10"/>
        <v>1450</v>
      </c>
      <c r="AO51" s="33">
        <f t="shared" si="5"/>
        <v>1.4999999999999999E-2</v>
      </c>
    </row>
    <row r="52" spans="1:41" ht="30" customHeight="1" x14ac:dyDescent="0.25">
      <c r="A52" s="5" t="s">
        <v>14</v>
      </c>
      <c r="B52" s="22"/>
      <c r="C52" s="23"/>
      <c r="D52" s="24"/>
      <c r="E52" s="23">
        <v>1</v>
      </c>
      <c r="F52" s="24">
        <v>1</v>
      </c>
      <c r="G52" s="23"/>
      <c r="H52" s="24"/>
      <c r="I52" s="23"/>
      <c r="J52" s="24"/>
      <c r="K52" s="23"/>
      <c r="L52" s="24"/>
      <c r="M52" s="23"/>
      <c r="N52" s="24"/>
      <c r="O52" s="23"/>
      <c r="P52" s="24"/>
      <c r="Q52" s="23"/>
      <c r="R52" s="24"/>
      <c r="S52" s="23"/>
      <c r="T52" s="24"/>
      <c r="U52" s="23"/>
      <c r="V52" s="24"/>
      <c r="W52" s="23"/>
      <c r="X52" s="24"/>
      <c r="Y52" s="23"/>
      <c r="Z52" s="24"/>
      <c r="AA52" s="23"/>
      <c r="AB52" s="24"/>
      <c r="AC52" s="23"/>
      <c r="AD52" s="24"/>
      <c r="AE52" s="23"/>
      <c r="AF52" s="24"/>
      <c r="AG52" s="27">
        <f t="shared" si="17"/>
        <v>2</v>
      </c>
      <c r="AH52" s="27">
        <v>0</v>
      </c>
      <c r="AI52" s="27">
        <f t="shared" si="1"/>
        <v>2</v>
      </c>
      <c r="AJ52" s="28">
        <f t="shared" si="18"/>
        <v>1</v>
      </c>
      <c r="AK52" s="29">
        <v>7.25</v>
      </c>
      <c r="AL52" s="29">
        <f t="shared" si="19"/>
        <v>14.5</v>
      </c>
      <c r="AM52" s="29">
        <f>SUM(AL52+'MONTH 1'!AM52)</f>
        <v>21.75</v>
      </c>
      <c r="AN52" s="29">
        <f>AK52*300</f>
        <v>2175</v>
      </c>
      <c r="AO52" s="33">
        <f t="shared" si="5"/>
        <v>0.01</v>
      </c>
    </row>
    <row r="53" spans="1:41" ht="34.5" customHeight="1" x14ac:dyDescent="0.25">
      <c r="A53" s="6" t="s">
        <v>30</v>
      </c>
      <c r="B53" s="24"/>
      <c r="C53" s="23"/>
      <c r="D53" s="24"/>
      <c r="E53" s="23"/>
      <c r="F53" s="24">
        <v>1</v>
      </c>
      <c r="G53" s="23">
        <v>1</v>
      </c>
      <c r="H53" s="24"/>
      <c r="I53" s="23"/>
      <c r="J53" s="24"/>
      <c r="K53" s="23"/>
      <c r="L53" s="24"/>
      <c r="M53" s="23"/>
      <c r="N53" s="24"/>
      <c r="O53" s="23"/>
      <c r="P53" s="24"/>
      <c r="Q53" s="23"/>
      <c r="R53" s="24"/>
      <c r="S53" s="23"/>
      <c r="T53" s="24"/>
      <c r="U53" s="23"/>
      <c r="V53" s="24"/>
      <c r="W53" s="23"/>
      <c r="X53" s="24"/>
      <c r="Y53" s="23"/>
      <c r="Z53" s="24"/>
      <c r="AA53" s="23"/>
      <c r="AB53" s="24"/>
      <c r="AC53" s="23"/>
      <c r="AD53" s="24"/>
      <c r="AE53" s="23"/>
      <c r="AF53" s="24"/>
      <c r="AG53" s="27">
        <f t="shared" si="17"/>
        <v>2</v>
      </c>
      <c r="AH53" s="27">
        <v>0</v>
      </c>
      <c r="AI53" s="27">
        <f t="shared" si="1"/>
        <v>2</v>
      </c>
      <c r="AJ53" s="28">
        <f t="shared" si="18"/>
        <v>1</v>
      </c>
      <c r="AK53" s="29">
        <v>7.25</v>
      </c>
      <c r="AL53" s="29">
        <f t="shared" si="19"/>
        <v>14.5</v>
      </c>
      <c r="AM53" s="29">
        <f>SUM(AL53+'MONTH 1'!AM53)</f>
        <v>21.75</v>
      </c>
      <c r="AN53" s="29">
        <f t="shared" ref="AN53" si="20">AK53*200</f>
        <v>1450</v>
      </c>
      <c r="AO53" s="33">
        <f t="shared" si="5"/>
        <v>1.4999999999999999E-2</v>
      </c>
    </row>
    <row r="54" spans="1:41" ht="30" customHeight="1" x14ac:dyDescent="0.25">
      <c r="A54" s="5" t="s">
        <v>52</v>
      </c>
      <c r="B54" s="40">
        <f>SUM(B14:B53)</f>
        <v>3.25</v>
      </c>
      <c r="C54" s="40">
        <f t="shared" ref="C54:AF54" si="21">SUM(C14:C53)</f>
        <v>4</v>
      </c>
      <c r="D54" s="40">
        <f t="shared" si="21"/>
        <v>4.25</v>
      </c>
      <c r="E54" s="40">
        <f t="shared" si="21"/>
        <v>4</v>
      </c>
      <c r="F54" s="40">
        <f t="shared" si="21"/>
        <v>4</v>
      </c>
      <c r="G54" s="40">
        <f t="shared" si="21"/>
        <v>3</v>
      </c>
      <c r="H54" s="40">
        <f t="shared" si="21"/>
        <v>2</v>
      </c>
      <c r="I54" s="40">
        <f t="shared" si="21"/>
        <v>2</v>
      </c>
      <c r="J54" s="40">
        <f t="shared" si="21"/>
        <v>2</v>
      </c>
      <c r="K54" s="40">
        <f t="shared" si="21"/>
        <v>2</v>
      </c>
      <c r="L54" s="40">
        <f t="shared" si="21"/>
        <v>2</v>
      </c>
      <c r="M54" s="40">
        <f t="shared" si="21"/>
        <v>2</v>
      </c>
      <c r="N54" s="40">
        <f t="shared" si="21"/>
        <v>2</v>
      </c>
      <c r="O54" s="40">
        <f t="shared" si="21"/>
        <v>2</v>
      </c>
      <c r="P54" s="40">
        <f t="shared" si="21"/>
        <v>2</v>
      </c>
      <c r="Q54" s="40">
        <f t="shared" si="21"/>
        <v>2</v>
      </c>
      <c r="R54" s="40">
        <f t="shared" si="21"/>
        <v>2</v>
      </c>
      <c r="S54" s="40">
        <f t="shared" si="21"/>
        <v>2</v>
      </c>
      <c r="T54" s="40">
        <f t="shared" si="21"/>
        <v>2</v>
      </c>
      <c r="U54" s="40">
        <f t="shared" si="21"/>
        <v>2</v>
      </c>
      <c r="V54" s="40">
        <f t="shared" si="21"/>
        <v>2</v>
      </c>
      <c r="W54" s="40">
        <f t="shared" si="21"/>
        <v>2</v>
      </c>
      <c r="X54" s="40">
        <f t="shared" si="21"/>
        <v>2</v>
      </c>
      <c r="Y54" s="40">
        <f t="shared" si="21"/>
        <v>2</v>
      </c>
      <c r="Z54" s="40">
        <f t="shared" si="21"/>
        <v>2</v>
      </c>
      <c r="AA54" s="40">
        <f t="shared" si="21"/>
        <v>2</v>
      </c>
      <c r="AB54" s="40">
        <f t="shared" si="21"/>
        <v>2</v>
      </c>
      <c r="AC54" s="40">
        <f t="shared" si="21"/>
        <v>2</v>
      </c>
      <c r="AD54" s="40">
        <f t="shared" si="21"/>
        <v>2</v>
      </c>
      <c r="AE54" s="40">
        <f t="shared" si="21"/>
        <v>2</v>
      </c>
      <c r="AF54" s="40">
        <f t="shared" si="21"/>
        <v>2</v>
      </c>
      <c r="AG54" s="30"/>
      <c r="AH54" s="30"/>
      <c r="AI54" s="30"/>
      <c r="AJ54" s="31"/>
      <c r="AK54" s="32"/>
      <c r="AL54" s="32"/>
      <c r="AM54" s="32"/>
      <c r="AN54" s="32"/>
      <c r="AO54" s="32"/>
    </row>
    <row r="55" spans="1:41" ht="23.25" customHeight="1" x14ac:dyDescent="0.25"/>
    <row r="56" spans="1:41" ht="23.25" customHeight="1" x14ac:dyDescent="0.25">
      <c r="A56" s="9" t="s">
        <v>21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8" spans="1:41" x14ac:dyDescent="0.25">
      <c r="A58" s="9" t="s">
        <v>20</v>
      </c>
    </row>
  </sheetData>
  <mergeCells count="2">
    <mergeCell ref="A1:AI1"/>
    <mergeCell ref="R3:T3"/>
  </mergeCells>
  <hyperlinks>
    <hyperlink ref="C6" r:id="rId1" display="mailto:brad.willey@monroemi.gov" xr:uid="{D1C4EC8C-9529-4786-89A0-2086D7C5FAC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7A28-8052-450E-88CF-8416B220F2AE}">
  <dimension ref="A1:AO58"/>
  <sheetViews>
    <sheetView topLeftCell="A51" workbookViewId="0">
      <selection activeCell="B54" sqref="B54:AF54"/>
    </sheetView>
  </sheetViews>
  <sheetFormatPr defaultColWidth="9.109375" defaultRowHeight="13.8" x14ac:dyDescent="0.25"/>
  <cols>
    <col min="1" max="1" width="22.44140625" style="11" customWidth="1"/>
    <col min="2" max="32" width="6" style="11" customWidth="1"/>
    <col min="33" max="41" width="15.77734375" style="11" customWidth="1"/>
    <col min="42" max="16384" width="9.109375" style="11"/>
  </cols>
  <sheetData>
    <row r="1" spans="1:41" ht="23.25" customHeight="1" x14ac:dyDescent="0.25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3" spans="1:41" ht="18" customHeight="1" x14ac:dyDescent="0.3">
      <c r="A3" s="12"/>
      <c r="B3" s="13"/>
      <c r="C3" s="13" t="s">
        <v>33</v>
      </c>
      <c r="D3" s="13"/>
      <c r="E3" s="13"/>
      <c r="F3" s="13"/>
      <c r="G3" s="13"/>
      <c r="H3" s="13"/>
      <c r="R3" s="35" t="s">
        <v>1</v>
      </c>
      <c r="S3" s="35"/>
      <c r="T3" s="35"/>
      <c r="U3" s="14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41" ht="18" customHeight="1" x14ac:dyDescent="0.25">
      <c r="B4" s="16"/>
      <c r="C4" s="16" t="s">
        <v>34</v>
      </c>
      <c r="D4" s="16"/>
      <c r="E4" s="16"/>
      <c r="F4" s="16"/>
      <c r="G4" s="16"/>
      <c r="H4" s="16"/>
      <c r="R4" s="25" t="s">
        <v>35</v>
      </c>
      <c r="S4" s="16"/>
      <c r="T4" s="16"/>
      <c r="U4" s="16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41" ht="18" customHeight="1" x14ac:dyDescent="0.25">
      <c r="B5" s="16"/>
      <c r="C5" s="16" t="s">
        <v>31</v>
      </c>
      <c r="D5" s="16"/>
      <c r="E5" s="16"/>
      <c r="F5" s="16"/>
      <c r="G5" s="16"/>
      <c r="H5" s="16"/>
      <c r="N5" s="16" t="s">
        <v>2</v>
      </c>
      <c r="O5" s="16"/>
      <c r="P5" s="16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41" ht="18" customHeight="1" x14ac:dyDescent="0.25">
      <c r="B6" s="18"/>
      <c r="C6" s="18" t="s">
        <v>32</v>
      </c>
      <c r="D6" s="18"/>
      <c r="E6" s="18"/>
      <c r="F6" s="18"/>
      <c r="G6" s="18"/>
      <c r="H6" s="18"/>
      <c r="R6" s="26" t="s">
        <v>3</v>
      </c>
      <c r="T6" s="16"/>
      <c r="U6" s="14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41" ht="18" customHeight="1" x14ac:dyDescent="0.25">
      <c r="R7" s="26" t="s">
        <v>4</v>
      </c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10" spans="1:41" x14ac:dyDescent="0.25">
      <c r="A10" s="8" t="s">
        <v>43</v>
      </c>
    </row>
    <row r="11" spans="1:41" ht="15" customHeight="1" x14ac:dyDescent="0.25"/>
    <row r="12" spans="1:41" ht="14.4" thickBot="1" x14ac:dyDescent="0.3">
      <c r="A12" s="4" t="s">
        <v>28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50</v>
      </c>
      <c r="AH12" s="2" t="s">
        <v>51</v>
      </c>
      <c r="AI12" s="2" t="s">
        <v>49</v>
      </c>
      <c r="AJ12" s="2" t="s">
        <v>39</v>
      </c>
      <c r="AK12" s="2" t="s">
        <v>46</v>
      </c>
      <c r="AL12" s="2" t="s">
        <v>44</v>
      </c>
      <c r="AM12" s="2" t="s">
        <v>45</v>
      </c>
      <c r="AN12" s="2" t="s">
        <v>53</v>
      </c>
      <c r="AO12" s="2" t="s">
        <v>54</v>
      </c>
    </row>
    <row r="13" spans="1:41" ht="17.399999999999999" customHeight="1" thickTop="1" x14ac:dyDescent="0.25">
      <c r="A13" s="36" t="s">
        <v>59</v>
      </c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9"/>
      <c r="AH13" s="39"/>
      <c r="AI13" s="39"/>
      <c r="AJ13" s="39"/>
      <c r="AK13" s="39"/>
      <c r="AL13" s="39"/>
      <c r="AM13" s="39"/>
      <c r="AN13" s="39"/>
      <c r="AO13" s="39"/>
    </row>
    <row r="14" spans="1:41" ht="30" customHeight="1" x14ac:dyDescent="0.25">
      <c r="A14" s="6" t="s">
        <v>60</v>
      </c>
      <c r="B14" s="19">
        <v>1.25</v>
      </c>
      <c r="C14" s="20">
        <v>1</v>
      </c>
      <c r="D14" s="21">
        <v>1</v>
      </c>
      <c r="E14" s="20"/>
      <c r="F14" s="21"/>
      <c r="G14" s="20"/>
      <c r="H14" s="21"/>
      <c r="I14" s="20"/>
      <c r="J14" s="21"/>
      <c r="K14" s="20"/>
      <c r="L14" s="21"/>
      <c r="M14" s="20"/>
      <c r="N14" s="21"/>
      <c r="O14" s="20"/>
      <c r="P14" s="21"/>
      <c r="Q14" s="20"/>
      <c r="R14" s="21"/>
      <c r="S14" s="20"/>
      <c r="T14" s="21"/>
      <c r="U14" s="20"/>
      <c r="V14" s="21"/>
      <c r="W14" s="20"/>
      <c r="X14" s="21"/>
      <c r="Y14" s="20"/>
      <c r="Z14" s="21"/>
      <c r="AA14" s="20"/>
      <c r="AB14" s="21"/>
      <c r="AC14" s="20"/>
      <c r="AD14" s="21"/>
      <c r="AE14" s="20"/>
      <c r="AF14" s="21"/>
      <c r="AG14" s="27">
        <f>SUM(B14:AF14)</f>
        <v>3.25</v>
      </c>
      <c r="AH14" s="27">
        <v>0</v>
      </c>
      <c r="AI14" s="27">
        <f t="shared" ref="AI14:AI53" si="1">AG14+AH14</f>
        <v>3.25</v>
      </c>
      <c r="AJ14" s="28">
        <f>(AG14+AH14)/AI14</f>
        <v>1</v>
      </c>
      <c r="AK14" s="29">
        <v>7.25</v>
      </c>
      <c r="AL14" s="29">
        <f>AK14*AG14</f>
        <v>23.5625</v>
      </c>
      <c r="AM14" s="29">
        <f>SUM(AL14+'MONTH 2'!AM14)</f>
        <v>48.9375</v>
      </c>
      <c r="AN14" s="29">
        <f>AK14*200</f>
        <v>1450</v>
      </c>
      <c r="AO14" s="33">
        <f>AM14/AN14</f>
        <v>3.3750000000000002E-2</v>
      </c>
    </row>
    <row r="15" spans="1:41" ht="30" customHeight="1" x14ac:dyDescent="0.25">
      <c r="A15" s="6" t="s">
        <v>6</v>
      </c>
      <c r="B15" s="22"/>
      <c r="C15" s="23">
        <v>1</v>
      </c>
      <c r="D15" s="24">
        <v>1.25</v>
      </c>
      <c r="E15" s="23">
        <v>1</v>
      </c>
      <c r="F15" s="24"/>
      <c r="G15" s="23"/>
      <c r="H15" s="24"/>
      <c r="I15" s="23"/>
      <c r="J15" s="24"/>
      <c r="K15" s="23"/>
      <c r="L15" s="24"/>
      <c r="M15" s="23"/>
      <c r="N15" s="24"/>
      <c r="O15" s="23"/>
      <c r="P15" s="24"/>
      <c r="Q15" s="23"/>
      <c r="R15" s="24"/>
      <c r="S15" s="23"/>
      <c r="T15" s="24"/>
      <c r="U15" s="23"/>
      <c r="V15" s="24"/>
      <c r="W15" s="23"/>
      <c r="X15" s="24"/>
      <c r="Y15" s="23"/>
      <c r="Z15" s="24"/>
      <c r="AA15" s="23"/>
      <c r="AB15" s="24"/>
      <c r="AC15" s="23"/>
      <c r="AD15" s="24"/>
      <c r="AE15" s="23"/>
      <c r="AF15" s="24"/>
      <c r="AG15" s="27">
        <f t="shared" ref="AG15:AG21" si="2">SUM(B15:AF15)</f>
        <v>3.25</v>
      </c>
      <c r="AH15" s="27">
        <v>0</v>
      </c>
      <c r="AI15" s="27">
        <f t="shared" si="1"/>
        <v>3.25</v>
      </c>
      <c r="AJ15" s="28">
        <f t="shared" ref="AJ15:AJ21" si="3">(AG15+AH15)/AI15</f>
        <v>1</v>
      </c>
      <c r="AK15" s="29">
        <v>7.25</v>
      </c>
      <c r="AL15" s="29">
        <f t="shared" ref="AL15:AL21" si="4">AK15*AG15</f>
        <v>23.5625</v>
      </c>
      <c r="AM15" s="29">
        <f>SUM(AL15+'MONTH 2'!AM15)</f>
        <v>47.125</v>
      </c>
      <c r="AN15" s="29">
        <f>AK15*600</f>
        <v>4350</v>
      </c>
      <c r="AO15" s="33">
        <f t="shared" ref="AO15:AO53" si="5">AM15/AN15</f>
        <v>1.0833333333333334E-2</v>
      </c>
    </row>
    <row r="16" spans="1:41" ht="30" customHeight="1" x14ac:dyDescent="0.25">
      <c r="A16" s="5" t="s">
        <v>41</v>
      </c>
      <c r="B16" s="24"/>
      <c r="C16" s="23"/>
      <c r="D16" s="24">
        <v>1</v>
      </c>
      <c r="E16" s="23">
        <v>1</v>
      </c>
      <c r="F16" s="24">
        <v>1.25</v>
      </c>
      <c r="G16" s="23"/>
      <c r="H16" s="24"/>
      <c r="I16" s="23"/>
      <c r="J16" s="24"/>
      <c r="K16" s="23"/>
      <c r="L16" s="24"/>
      <c r="M16" s="23"/>
      <c r="N16" s="24"/>
      <c r="O16" s="23"/>
      <c r="P16" s="24"/>
      <c r="Q16" s="23"/>
      <c r="R16" s="24"/>
      <c r="S16" s="23"/>
      <c r="T16" s="24"/>
      <c r="U16" s="23"/>
      <c r="V16" s="24"/>
      <c r="W16" s="23"/>
      <c r="X16" s="24"/>
      <c r="Y16" s="23"/>
      <c r="Z16" s="24"/>
      <c r="AA16" s="23"/>
      <c r="AB16" s="24"/>
      <c r="AC16" s="23"/>
      <c r="AD16" s="24"/>
      <c r="AE16" s="23"/>
      <c r="AF16" s="24"/>
      <c r="AG16" s="27">
        <f t="shared" si="2"/>
        <v>3.25</v>
      </c>
      <c r="AH16" s="27">
        <v>0</v>
      </c>
      <c r="AI16" s="27">
        <f t="shared" si="1"/>
        <v>3.25</v>
      </c>
      <c r="AJ16" s="28">
        <f t="shared" si="3"/>
        <v>1</v>
      </c>
      <c r="AK16" s="29">
        <v>25</v>
      </c>
      <c r="AL16" s="29">
        <f t="shared" si="4"/>
        <v>81.25</v>
      </c>
      <c r="AM16" s="29">
        <f>SUM(AL16+'MONTH 2'!AM16)</f>
        <v>156.25</v>
      </c>
      <c r="AN16" s="29">
        <f t="shared" ref="AN16:AN20" si="6">AK16*200</f>
        <v>5000</v>
      </c>
      <c r="AO16" s="33">
        <f t="shared" si="5"/>
        <v>3.125E-2</v>
      </c>
    </row>
    <row r="17" spans="1:41" ht="30" customHeight="1" x14ac:dyDescent="0.25">
      <c r="A17" s="6" t="s">
        <v>22</v>
      </c>
      <c r="B17" s="24"/>
      <c r="C17" s="23"/>
      <c r="D17" s="24"/>
      <c r="E17" s="23">
        <v>1</v>
      </c>
      <c r="F17" s="24">
        <v>1</v>
      </c>
      <c r="G17" s="23">
        <v>1</v>
      </c>
      <c r="H17" s="24"/>
      <c r="I17" s="23"/>
      <c r="J17" s="24"/>
      <c r="K17" s="23"/>
      <c r="L17" s="24"/>
      <c r="M17" s="23"/>
      <c r="N17" s="24"/>
      <c r="O17" s="23"/>
      <c r="P17" s="24"/>
      <c r="Q17" s="23"/>
      <c r="R17" s="24"/>
      <c r="S17" s="23"/>
      <c r="T17" s="24"/>
      <c r="U17" s="23"/>
      <c r="V17" s="24"/>
      <c r="W17" s="23"/>
      <c r="X17" s="24"/>
      <c r="Y17" s="23"/>
      <c r="Z17" s="24"/>
      <c r="AA17" s="23"/>
      <c r="AB17" s="24"/>
      <c r="AC17" s="23"/>
      <c r="AD17" s="24"/>
      <c r="AE17" s="23"/>
      <c r="AF17" s="24"/>
      <c r="AG17" s="27">
        <f t="shared" si="2"/>
        <v>3</v>
      </c>
      <c r="AH17" s="27">
        <v>0</v>
      </c>
      <c r="AI17" s="27">
        <f t="shared" si="1"/>
        <v>3</v>
      </c>
      <c r="AJ17" s="28">
        <f t="shared" si="3"/>
        <v>1</v>
      </c>
      <c r="AK17" s="29">
        <v>12</v>
      </c>
      <c r="AL17" s="29">
        <f t="shared" si="4"/>
        <v>36</v>
      </c>
      <c r="AM17" s="29">
        <f>SUM(AL17+'MONTH 2'!AM17)</f>
        <v>72</v>
      </c>
      <c r="AN17" s="29">
        <f t="shared" si="6"/>
        <v>2400</v>
      </c>
      <c r="AO17" s="33">
        <f t="shared" si="5"/>
        <v>0.03</v>
      </c>
    </row>
    <row r="18" spans="1:41" ht="30" customHeight="1" x14ac:dyDescent="0.25">
      <c r="A18" s="6" t="s">
        <v>17</v>
      </c>
      <c r="B18" s="24"/>
      <c r="C18" s="23"/>
      <c r="D18" s="24"/>
      <c r="E18" s="23"/>
      <c r="F18" s="24">
        <v>1</v>
      </c>
      <c r="G18" s="23">
        <v>1</v>
      </c>
      <c r="H18" s="24">
        <v>1</v>
      </c>
      <c r="I18" s="23"/>
      <c r="J18" s="24"/>
      <c r="K18" s="23"/>
      <c r="L18" s="24"/>
      <c r="M18" s="23"/>
      <c r="N18" s="24"/>
      <c r="O18" s="23"/>
      <c r="P18" s="24"/>
      <c r="Q18" s="23"/>
      <c r="R18" s="24"/>
      <c r="S18" s="23"/>
      <c r="T18" s="24"/>
      <c r="U18" s="23"/>
      <c r="V18" s="24"/>
      <c r="W18" s="23"/>
      <c r="X18" s="24"/>
      <c r="Y18" s="23"/>
      <c r="Z18" s="24"/>
      <c r="AA18" s="23"/>
      <c r="AB18" s="24"/>
      <c r="AC18" s="23"/>
      <c r="AD18" s="24"/>
      <c r="AE18" s="23"/>
      <c r="AF18" s="24"/>
      <c r="AG18" s="27">
        <f t="shared" si="2"/>
        <v>3</v>
      </c>
      <c r="AH18" s="27">
        <v>0</v>
      </c>
      <c r="AI18" s="27">
        <f t="shared" si="1"/>
        <v>3</v>
      </c>
      <c r="AJ18" s="28">
        <f t="shared" si="3"/>
        <v>1</v>
      </c>
      <c r="AK18" s="29">
        <v>7.25</v>
      </c>
      <c r="AL18" s="29">
        <f t="shared" si="4"/>
        <v>21.75</v>
      </c>
      <c r="AM18" s="29">
        <f>SUM(AL18+'MONTH 2'!AM18)</f>
        <v>43.5</v>
      </c>
      <c r="AN18" s="29">
        <f t="shared" si="6"/>
        <v>1450</v>
      </c>
      <c r="AO18" s="33">
        <f t="shared" si="5"/>
        <v>0.03</v>
      </c>
    </row>
    <row r="19" spans="1:41" ht="30" customHeight="1" x14ac:dyDescent="0.25">
      <c r="A19" s="6" t="s">
        <v>10</v>
      </c>
      <c r="B19" s="24"/>
      <c r="C19" s="23"/>
      <c r="D19" s="24"/>
      <c r="E19" s="23"/>
      <c r="F19" s="24"/>
      <c r="G19" s="23">
        <v>1</v>
      </c>
      <c r="H19" s="24">
        <v>1</v>
      </c>
      <c r="I19" s="23">
        <v>1</v>
      </c>
      <c r="J19" s="24"/>
      <c r="K19" s="23"/>
      <c r="L19" s="24"/>
      <c r="M19" s="23"/>
      <c r="N19" s="24"/>
      <c r="O19" s="23"/>
      <c r="P19" s="24"/>
      <c r="Q19" s="23"/>
      <c r="R19" s="24"/>
      <c r="S19" s="23"/>
      <c r="T19" s="24"/>
      <c r="U19" s="23"/>
      <c r="V19" s="24"/>
      <c r="W19" s="23"/>
      <c r="X19" s="24"/>
      <c r="Y19" s="23"/>
      <c r="Z19" s="24"/>
      <c r="AA19" s="23"/>
      <c r="AB19" s="24"/>
      <c r="AC19" s="23"/>
      <c r="AD19" s="24"/>
      <c r="AE19" s="23"/>
      <c r="AF19" s="24"/>
      <c r="AG19" s="27">
        <f t="shared" si="2"/>
        <v>3</v>
      </c>
      <c r="AH19" s="27">
        <v>0</v>
      </c>
      <c r="AI19" s="27">
        <f t="shared" si="1"/>
        <v>3</v>
      </c>
      <c r="AJ19" s="28">
        <f t="shared" si="3"/>
        <v>1</v>
      </c>
      <c r="AK19" s="29">
        <v>7.25</v>
      </c>
      <c r="AL19" s="29">
        <f t="shared" si="4"/>
        <v>21.75</v>
      </c>
      <c r="AM19" s="29">
        <f>SUM(AL19+'MONTH 2'!AM19)</f>
        <v>43.5</v>
      </c>
      <c r="AN19" s="29">
        <f t="shared" si="6"/>
        <v>1450</v>
      </c>
      <c r="AO19" s="33">
        <f t="shared" si="5"/>
        <v>0.03</v>
      </c>
    </row>
    <row r="20" spans="1:41" ht="30" customHeight="1" x14ac:dyDescent="0.25">
      <c r="A20" s="6" t="s">
        <v>23</v>
      </c>
      <c r="B20" s="24"/>
      <c r="C20" s="23"/>
      <c r="D20" s="24"/>
      <c r="E20" s="23"/>
      <c r="F20" s="24"/>
      <c r="G20" s="23"/>
      <c r="H20" s="24">
        <v>1</v>
      </c>
      <c r="I20" s="23">
        <v>1</v>
      </c>
      <c r="J20" s="24">
        <v>1</v>
      </c>
      <c r="K20" s="23"/>
      <c r="L20" s="24"/>
      <c r="M20" s="23"/>
      <c r="N20" s="24"/>
      <c r="O20" s="23"/>
      <c r="P20" s="24"/>
      <c r="Q20" s="23"/>
      <c r="R20" s="24"/>
      <c r="S20" s="23"/>
      <c r="T20" s="24"/>
      <c r="U20" s="23"/>
      <c r="V20" s="24"/>
      <c r="W20" s="23"/>
      <c r="X20" s="24"/>
      <c r="Y20" s="23"/>
      <c r="Z20" s="24"/>
      <c r="AA20" s="23"/>
      <c r="AB20" s="24"/>
      <c r="AC20" s="23"/>
      <c r="AD20" s="24"/>
      <c r="AE20" s="23"/>
      <c r="AF20" s="24"/>
      <c r="AG20" s="27">
        <f t="shared" si="2"/>
        <v>3</v>
      </c>
      <c r="AH20" s="27">
        <v>0</v>
      </c>
      <c r="AI20" s="27">
        <f t="shared" si="1"/>
        <v>3</v>
      </c>
      <c r="AJ20" s="28">
        <f t="shared" si="3"/>
        <v>1</v>
      </c>
      <c r="AK20" s="29">
        <v>7.25</v>
      </c>
      <c r="AL20" s="29">
        <f t="shared" si="4"/>
        <v>21.75</v>
      </c>
      <c r="AM20" s="29">
        <f>SUM(AL20+'MONTH 2'!AM20)</f>
        <v>43.5</v>
      </c>
      <c r="AN20" s="29">
        <f t="shared" si="6"/>
        <v>1450</v>
      </c>
      <c r="AO20" s="33">
        <f t="shared" si="5"/>
        <v>0.03</v>
      </c>
    </row>
    <row r="21" spans="1:41" ht="30" customHeight="1" x14ac:dyDescent="0.25">
      <c r="A21" s="5" t="s">
        <v>14</v>
      </c>
      <c r="B21" s="22"/>
      <c r="C21" s="23"/>
      <c r="D21" s="24"/>
      <c r="E21" s="23"/>
      <c r="F21" s="24"/>
      <c r="G21" s="23"/>
      <c r="H21" s="24"/>
      <c r="I21" s="23">
        <v>1</v>
      </c>
      <c r="J21" s="24">
        <v>1</v>
      </c>
      <c r="K21" s="23">
        <v>1</v>
      </c>
      <c r="L21" s="24"/>
      <c r="M21" s="23"/>
      <c r="N21" s="24"/>
      <c r="O21" s="23"/>
      <c r="P21" s="24"/>
      <c r="Q21" s="23"/>
      <c r="R21" s="24"/>
      <c r="S21" s="23"/>
      <c r="T21" s="24"/>
      <c r="U21" s="23"/>
      <c r="V21" s="24"/>
      <c r="W21" s="23"/>
      <c r="X21" s="24"/>
      <c r="Y21" s="23"/>
      <c r="Z21" s="24"/>
      <c r="AA21" s="23"/>
      <c r="AB21" s="24"/>
      <c r="AC21" s="23"/>
      <c r="AD21" s="24"/>
      <c r="AE21" s="23"/>
      <c r="AF21" s="24"/>
      <c r="AG21" s="27">
        <f t="shared" si="2"/>
        <v>3</v>
      </c>
      <c r="AH21" s="27">
        <v>0</v>
      </c>
      <c r="AI21" s="27">
        <f t="shared" si="1"/>
        <v>3</v>
      </c>
      <c r="AJ21" s="28">
        <f t="shared" si="3"/>
        <v>1</v>
      </c>
      <c r="AK21" s="29">
        <v>7.25</v>
      </c>
      <c r="AL21" s="29">
        <f t="shared" si="4"/>
        <v>21.75</v>
      </c>
      <c r="AM21" s="29">
        <f>SUM(AL21+'MONTH 2'!AM21)</f>
        <v>43.5</v>
      </c>
      <c r="AN21" s="29">
        <f>AK21*300</f>
        <v>2175</v>
      </c>
      <c r="AO21" s="33">
        <f t="shared" si="5"/>
        <v>0.02</v>
      </c>
    </row>
    <row r="22" spans="1:41" ht="17.399999999999999" customHeight="1" x14ac:dyDescent="0.25">
      <c r="A22" s="36" t="s">
        <v>56</v>
      </c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9"/>
      <c r="AH22" s="39"/>
      <c r="AI22" s="39"/>
      <c r="AJ22" s="39"/>
      <c r="AK22" s="39"/>
      <c r="AL22" s="39"/>
      <c r="AM22" s="39"/>
      <c r="AN22" s="39"/>
      <c r="AO22" s="39"/>
    </row>
    <row r="23" spans="1:41" ht="30" customHeight="1" x14ac:dyDescent="0.25">
      <c r="A23" s="6" t="s">
        <v>26</v>
      </c>
      <c r="B23" s="22"/>
      <c r="C23" s="23"/>
      <c r="D23" s="24"/>
      <c r="E23" s="23"/>
      <c r="F23" s="24"/>
      <c r="G23" s="23"/>
      <c r="H23" s="24"/>
      <c r="I23" s="23"/>
      <c r="J23" s="24">
        <v>1</v>
      </c>
      <c r="K23" s="23">
        <v>1</v>
      </c>
      <c r="L23" s="24">
        <v>1</v>
      </c>
      <c r="M23" s="23"/>
      <c r="N23" s="24"/>
      <c r="O23" s="23"/>
      <c r="P23" s="24"/>
      <c r="Q23" s="23"/>
      <c r="R23" s="24"/>
      <c r="S23" s="23"/>
      <c r="T23" s="24"/>
      <c r="U23" s="23"/>
      <c r="V23" s="24"/>
      <c r="W23" s="23"/>
      <c r="X23" s="24"/>
      <c r="Y23" s="23"/>
      <c r="Z23" s="24"/>
      <c r="AA23" s="23"/>
      <c r="AB23" s="24"/>
      <c r="AC23" s="23"/>
      <c r="AD23" s="24"/>
      <c r="AE23" s="23"/>
      <c r="AF23" s="24"/>
      <c r="AG23" s="27">
        <f t="shared" ref="AG23:AG31" si="7">SUM(B23:AF23)</f>
        <v>3</v>
      </c>
      <c r="AH23" s="27">
        <v>0</v>
      </c>
      <c r="AI23" s="27">
        <f t="shared" si="1"/>
        <v>3</v>
      </c>
      <c r="AJ23" s="28">
        <f t="shared" ref="AJ23:AJ31" si="8">(AG23+AH23)/AI23</f>
        <v>1</v>
      </c>
      <c r="AK23" s="29">
        <v>7.25</v>
      </c>
      <c r="AL23" s="29">
        <f t="shared" ref="AL23:AL31" si="9">AK23*AG23</f>
        <v>21.75</v>
      </c>
      <c r="AM23" s="29">
        <f>SUM(AL23+'MONTH 2'!AM23)</f>
        <v>43.5</v>
      </c>
      <c r="AN23" s="29">
        <f t="shared" ref="AN23:AN51" si="10">AK23*200</f>
        <v>1450</v>
      </c>
      <c r="AO23" s="33">
        <f t="shared" si="5"/>
        <v>0.03</v>
      </c>
    </row>
    <row r="24" spans="1:41" ht="30" customHeight="1" x14ac:dyDescent="0.25">
      <c r="A24" s="7" t="s">
        <v>29</v>
      </c>
      <c r="B24" s="24"/>
      <c r="C24" s="23"/>
      <c r="D24" s="24"/>
      <c r="E24" s="23"/>
      <c r="F24" s="24"/>
      <c r="G24" s="23"/>
      <c r="H24" s="24"/>
      <c r="I24" s="23"/>
      <c r="J24" s="24"/>
      <c r="K24" s="23">
        <v>1</v>
      </c>
      <c r="L24" s="24">
        <v>1</v>
      </c>
      <c r="M24" s="23">
        <v>1</v>
      </c>
      <c r="N24" s="24"/>
      <c r="O24" s="23"/>
      <c r="P24" s="24"/>
      <c r="Q24" s="23"/>
      <c r="R24" s="24"/>
      <c r="S24" s="23"/>
      <c r="T24" s="24"/>
      <c r="U24" s="23"/>
      <c r="V24" s="24"/>
      <c r="W24" s="23"/>
      <c r="X24" s="24"/>
      <c r="Y24" s="23"/>
      <c r="Z24" s="24"/>
      <c r="AA24" s="23"/>
      <c r="AB24" s="24"/>
      <c r="AC24" s="23"/>
      <c r="AD24" s="24"/>
      <c r="AE24" s="23"/>
      <c r="AF24" s="24"/>
      <c r="AG24" s="27">
        <f t="shared" si="7"/>
        <v>3</v>
      </c>
      <c r="AH24" s="27">
        <v>0</v>
      </c>
      <c r="AI24" s="27">
        <f t="shared" si="1"/>
        <v>3</v>
      </c>
      <c r="AJ24" s="28">
        <f t="shared" si="8"/>
        <v>1</v>
      </c>
      <c r="AK24" s="29">
        <v>10</v>
      </c>
      <c r="AL24" s="29">
        <f t="shared" si="9"/>
        <v>30</v>
      </c>
      <c r="AM24" s="29">
        <f>SUM(AL24+'MONTH 2'!AM24)</f>
        <v>60</v>
      </c>
      <c r="AN24" s="29">
        <f t="shared" si="10"/>
        <v>2000</v>
      </c>
      <c r="AO24" s="33">
        <f t="shared" si="5"/>
        <v>0.03</v>
      </c>
    </row>
    <row r="25" spans="1:41" ht="30" customHeight="1" x14ac:dyDescent="0.25">
      <c r="A25" s="6" t="s">
        <v>5</v>
      </c>
      <c r="B25" s="24"/>
      <c r="C25" s="23"/>
      <c r="D25" s="24"/>
      <c r="E25" s="23"/>
      <c r="F25" s="24"/>
      <c r="G25" s="23"/>
      <c r="H25" s="24"/>
      <c r="I25" s="23"/>
      <c r="J25" s="24"/>
      <c r="K25" s="23"/>
      <c r="L25" s="24">
        <v>1</v>
      </c>
      <c r="M25" s="23">
        <v>1</v>
      </c>
      <c r="N25" s="24">
        <v>1</v>
      </c>
      <c r="O25" s="23"/>
      <c r="P25" s="24"/>
      <c r="Q25" s="23"/>
      <c r="R25" s="24"/>
      <c r="S25" s="23"/>
      <c r="T25" s="24"/>
      <c r="U25" s="23"/>
      <c r="V25" s="24"/>
      <c r="W25" s="23"/>
      <c r="X25" s="24"/>
      <c r="Y25" s="23"/>
      <c r="Z25" s="24"/>
      <c r="AA25" s="23"/>
      <c r="AB25" s="24"/>
      <c r="AC25" s="23"/>
      <c r="AD25" s="24"/>
      <c r="AE25" s="23"/>
      <c r="AF25" s="24"/>
      <c r="AG25" s="27">
        <f t="shared" si="7"/>
        <v>3</v>
      </c>
      <c r="AH25" s="27">
        <v>0</v>
      </c>
      <c r="AI25" s="27">
        <f t="shared" si="1"/>
        <v>3</v>
      </c>
      <c r="AJ25" s="28">
        <f t="shared" si="8"/>
        <v>1</v>
      </c>
      <c r="AK25" s="29">
        <v>20</v>
      </c>
      <c r="AL25" s="29">
        <f t="shared" si="9"/>
        <v>60</v>
      </c>
      <c r="AM25" s="29">
        <f>SUM(AL25+'MONTH 2'!AM25)</f>
        <v>120</v>
      </c>
      <c r="AN25" s="29">
        <f t="shared" si="10"/>
        <v>4000</v>
      </c>
      <c r="AO25" s="33">
        <f t="shared" si="5"/>
        <v>0.03</v>
      </c>
    </row>
    <row r="26" spans="1:41" ht="30" customHeight="1" x14ac:dyDescent="0.25">
      <c r="A26" s="6" t="s">
        <v>25</v>
      </c>
      <c r="B26" s="22"/>
      <c r="C26" s="23"/>
      <c r="D26" s="24"/>
      <c r="E26" s="23"/>
      <c r="F26" s="24"/>
      <c r="G26" s="23"/>
      <c r="H26" s="24"/>
      <c r="I26" s="23"/>
      <c r="J26" s="24"/>
      <c r="K26" s="23"/>
      <c r="L26" s="24"/>
      <c r="M26" s="23">
        <v>1</v>
      </c>
      <c r="N26" s="24">
        <v>1</v>
      </c>
      <c r="O26" s="23">
        <v>1</v>
      </c>
      <c r="P26" s="24"/>
      <c r="Q26" s="23"/>
      <c r="R26" s="24"/>
      <c r="S26" s="23"/>
      <c r="T26" s="24"/>
      <c r="U26" s="23"/>
      <c r="V26" s="24"/>
      <c r="W26" s="23"/>
      <c r="X26" s="24"/>
      <c r="Y26" s="23"/>
      <c r="Z26" s="24"/>
      <c r="AA26" s="23"/>
      <c r="AB26" s="24"/>
      <c r="AC26" s="23"/>
      <c r="AD26" s="24"/>
      <c r="AE26" s="23"/>
      <c r="AF26" s="24"/>
      <c r="AG26" s="27">
        <f t="shared" si="7"/>
        <v>3</v>
      </c>
      <c r="AH26" s="27">
        <v>0</v>
      </c>
      <c r="AI26" s="27">
        <f t="shared" si="1"/>
        <v>3</v>
      </c>
      <c r="AJ26" s="28">
        <f t="shared" si="8"/>
        <v>1</v>
      </c>
      <c r="AK26" s="29">
        <v>15</v>
      </c>
      <c r="AL26" s="29">
        <f t="shared" si="9"/>
        <v>45</v>
      </c>
      <c r="AM26" s="29">
        <f>SUM(AL26+'MONTH 2'!AM26)</f>
        <v>90</v>
      </c>
      <c r="AN26" s="29">
        <f>AK26*1200</f>
        <v>18000</v>
      </c>
      <c r="AO26" s="33">
        <f t="shared" si="5"/>
        <v>5.0000000000000001E-3</v>
      </c>
    </row>
    <row r="27" spans="1:41" ht="30" customHeight="1" x14ac:dyDescent="0.25">
      <c r="A27" s="6" t="s">
        <v>7</v>
      </c>
      <c r="B27" s="24"/>
      <c r="C27" s="23"/>
      <c r="D27" s="24"/>
      <c r="E27" s="23"/>
      <c r="F27" s="24"/>
      <c r="G27" s="23"/>
      <c r="H27" s="24"/>
      <c r="I27" s="23"/>
      <c r="J27" s="24"/>
      <c r="K27" s="23"/>
      <c r="L27" s="24"/>
      <c r="M27" s="23"/>
      <c r="N27" s="24">
        <v>1</v>
      </c>
      <c r="O27" s="23">
        <v>1</v>
      </c>
      <c r="P27" s="24">
        <v>1</v>
      </c>
      <c r="Q27" s="23"/>
      <c r="R27" s="24"/>
      <c r="S27" s="23"/>
      <c r="T27" s="24"/>
      <c r="U27" s="23"/>
      <c r="V27" s="24"/>
      <c r="W27" s="23"/>
      <c r="X27" s="24"/>
      <c r="Y27" s="23"/>
      <c r="Z27" s="24"/>
      <c r="AA27" s="23"/>
      <c r="AB27" s="24"/>
      <c r="AC27" s="23"/>
      <c r="AD27" s="24"/>
      <c r="AE27" s="23"/>
      <c r="AF27" s="24"/>
      <c r="AG27" s="27">
        <f t="shared" si="7"/>
        <v>3</v>
      </c>
      <c r="AH27" s="27">
        <v>0</v>
      </c>
      <c r="AI27" s="27">
        <f t="shared" si="1"/>
        <v>3</v>
      </c>
      <c r="AJ27" s="28">
        <f t="shared" si="8"/>
        <v>1</v>
      </c>
      <c r="AK27" s="29">
        <v>7.25</v>
      </c>
      <c r="AL27" s="29">
        <f t="shared" si="9"/>
        <v>21.75</v>
      </c>
      <c r="AM27" s="29">
        <f>SUM(AL27+'MONTH 2'!AM27)</f>
        <v>43.5</v>
      </c>
      <c r="AN27" s="29">
        <f t="shared" si="10"/>
        <v>1450</v>
      </c>
      <c r="AO27" s="33">
        <f t="shared" si="5"/>
        <v>0.03</v>
      </c>
    </row>
    <row r="28" spans="1:41" ht="30" customHeight="1" x14ac:dyDescent="0.25">
      <c r="A28" s="6" t="s">
        <v>8</v>
      </c>
      <c r="B28" s="24"/>
      <c r="C28" s="23"/>
      <c r="D28" s="24"/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>
        <v>1</v>
      </c>
      <c r="P28" s="24">
        <v>1</v>
      </c>
      <c r="Q28" s="23">
        <v>1</v>
      </c>
      <c r="R28" s="24"/>
      <c r="S28" s="23"/>
      <c r="T28" s="24"/>
      <c r="U28" s="23"/>
      <c r="V28" s="24"/>
      <c r="W28" s="23"/>
      <c r="X28" s="24"/>
      <c r="Y28" s="23"/>
      <c r="Z28" s="24"/>
      <c r="AA28" s="23"/>
      <c r="AB28" s="24"/>
      <c r="AC28" s="23"/>
      <c r="AD28" s="24"/>
      <c r="AE28" s="23"/>
      <c r="AF28" s="24"/>
      <c r="AG28" s="27">
        <f t="shared" si="7"/>
        <v>3</v>
      </c>
      <c r="AH28" s="27">
        <v>0</v>
      </c>
      <c r="AI28" s="27">
        <f t="shared" si="1"/>
        <v>3</v>
      </c>
      <c r="AJ28" s="28">
        <f t="shared" si="8"/>
        <v>1</v>
      </c>
      <c r="AK28" s="29">
        <v>30</v>
      </c>
      <c r="AL28" s="29">
        <f t="shared" si="9"/>
        <v>90</v>
      </c>
      <c r="AM28" s="29">
        <f>SUM(AL28+'MONTH 2'!AM28)</f>
        <v>180</v>
      </c>
      <c r="AN28" s="29">
        <f t="shared" si="10"/>
        <v>6000</v>
      </c>
      <c r="AO28" s="33">
        <f t="shared" si="5"/>
        <v>0.03</v>
      </c>
    </row>
    <row r="29" spans="1:41" ht="30" customHeight="1" x14ac:dyDescent="0.25">
      <c r="A29" s="6" t="s">
        <v>9</v>
      </c>
      <c r="B29" s="24"/>
      <c r="C29" s="23"/>
      <c r="D29" s="24"/>
      <c r="E29" s="23"/>
      <c r="F29" s="24"/>
      <c r="G29" s="23"/>
      <c r="H29" s="24"/>
      <c r="I29" s="23"/>
      <c r="J29" s="24"/>
      <c r="K29" s="23"/>
      <c r="L29" s="24"/>
      <c r="M29" s="23"/>
      <c r="N29" s="24"/>
      <c r="O29" s="23"/>
      <c r="P29" s="24">
        <v>1</v>
      </c>
      <c r="Q29" s="23">
        <v>1</v>
      </c>
      <c r="R29" s="24">
        <v>1</v>
      </c>
      <c r="S29" s="23"/>
      <c r="T29" s="24"/>
      <c r="U29" s="23"/>
      <c r="V29" s="24"/>
      <c r="W29" s="23"/>
      <c r="X29" s="24"/>
      <c r="Y29" s="23"/>
      <c r="Z29" s="24"/>
      <c r="AA29" s="23"/>
      <c r="AB29" s="24"/>
      <c r="AC29" s="23"/>
      <c r="AD29" s="24"/>
      <c r="AE29" s="23"/>
      <c r="AF29" s="24"/>
      <c r="AG29" s="27">
        <f t="shared" si="7"/>
        <v>3</v>
      </c>
      <c r="AH29" s="27">
        <v>0</v>
      </c>
      <c r="AI29" s="27">
        <f t="shared" si="1"/>
        <v>3</v>
      </c>
      <c r="AJ29" s="28">
        <f t="shared" si="8"/>
        <v>1</v>
      </c>
      <c r="AK29" s="29">
        <v>30</v>
      </c>
      <c r="AL29" s="29">
        <f t="shared" si="9"/>
        <v>90</v>
      </c>
      <c r="AM29" s="29">
        <f>SUM(AL29+'MONTH 2'!AM29)</f>
        <v>180</v>
      </c>
      <c r="AN29" s="29">
        <f t="shared" si="10"/>
        <v>6000</v>
      </c>
      <c r="AO29" s="33">
        <f t="shared" si="5"/>
        <v>0.03</v>
      </c>
    </row>
    <row r="30" spans="1:41" ht="30" customHeight="1" x14ac:dyDescent="0.25">
      <c r="A30" s="6" t="s">
        <v>16</v>
      </c>
      <c r="B30" s="24"/>
      <c r="C30" s="23"/>
      <c r="D30" s="24"/>
      <c r="E30" s="23"/>
      <c r="F30" s="24"/>
      <c r="G30" s="23"/>
      <c r="H30" s="24"/>
      <c r="I30" s="23"/>
      <c r="J30" s="24"/>
      <c r="K30" s="23"/>
      <c r="L30" s="24"/>
      <c r="M30" s="23"/>
      <c r="N30" s="24"/>
      <c r="O30" s="23"/>
      <c r="P30" s="24"/>
      <c r="Q30" s="23">
        <v>1</v>
      </c>
      <c r="R30" s="24">
        <v>1</v>
      </c>
      <c r="S30" s="23">
        <v>1</v>
      </c>
      <c r="T30" s="24"/>
      <c r="U30" s="23"/>
      <c r="V30" s="24"/>
      <c r="W30" s="23"/>
      <c r="X30" s="24"/>
      <c r="Y30" s="23"/>
      <c r="Z30" s="24"/>
      <c r="AA30" s="23"/>
      <c r="AB30" s="24"/>
      <c r="AC30" s="23"/>
      <c r="AD30" s="24"/>
      <c r="AE30" s="23"/>
      <c r="AF30" s="24"/>
      <c r="AG30" s="27">
        <f t="shared" si="7"/>
        <v>3</v>
      </c>
      <c r="AH30" s="27">
        <v>0</v>
      </c>
      <c r="AI30" s="27">
        <f t="shared" si="1"/>
        <v>3</v>
      </c>
      <c r="AJ30" s="28">
        <f t="shared" si="8"/>
        <v>1</v>
      </c>
      <c r="AK30" s="29">
        <v>7.25</v>
      </c>
      <c r="AL30" s="29">
        <f t="shared" si="9"/>
        <v>21.75</v>
      </c>
      <c r="AM30" s="29">
        <f>SUM(AL30+'MONTH 2'!AM30)</f>
        <v>43.5</v>
      </c>
      <c r="AN30" s="29">
        <f t="shared" si="10"/>
        <v>1450</v>
      </c>
      <c r="AO30" s="33">
        <f t="shared" si="5"/>
        <v>0.03</v>
      </c>
    </row>
    <row r="31" spans="1:41" ht="30" customHeight="1" x14ac:dyDescent="0.25">
      <c r="A31" s="6" t="s">
        <v>15</v>
      </c>
      <c r="B31" s="24"/>
      <c r="C31" s="23"/>
      <c r="D31" s="24"/>
      <c r="E31" s="23"/>
      <c r="F31" s="24"/>
      <c r="G31" s="23"/>
      <c r="H31" s="24"/>
      <c r="I31" s="23"/>
      <c r="J31" s="24"/>
      <c r="K31" s="23"/>
      <c r="L31" s="24"/>
      <c r="M31" s="23"/>
      <c r="N31" s="24"/>
      <c r="O31" s="23"/>
      <c r="P31" s="24"/>
      <c r="Q31" s="23"/>
      <c r="R31" s="24">
        <v>1</v>
      </c>
      <c r="S31" s="23">
        <v>1</v>
      </c>
      <c r="T31" s="24">
        <v>1</v>
      </c>
      <c r="U31" s="23"/>
      <c r="V31" s="24"/>
      <c r="W31" s="23"/>
      <c r="X31" s="24"/>
      <c r="Y31" s="23"/>
      <c r="Z31" s="24"/>
      <c r="AA31" s="23"/>
      <c r="AB31" s="24"/>
      <c r="AC31" s="23"/>
      <c r="AD31" s="24"/>
      <c r="AE31" s="23"/>
      <c r="AF31" s="24"/>
      <c r="AG31" s="27">
        <f t="shared" si="7"/>
        <v>3</v>
      </c>
      <c r="AH31" s="27">
        <v>0</v>
      </c>
      <c r="AI31" s="27">
        <f t="shared" si="1"/>
        <v>3</v>
      </c>
      <c r="AJ31" s="28">
        <f t="shared" si="8"/>
        <v>1</v>
      </c>
      <c r="AK31" s="29">
        <v>15</v>
      </c>
      <c r="AL31" s="29">
        <f t="shared" si="9"/>
        <v>45</v>
      </c>
      <c r="AM31" s="29">
        <f>SUM(AL31+'MONTH 2'!AM31)</f>
        <v>90</v>
      </c>
      <c r="AN31" s="29">
        <f t="shared" si="10"/>
        <v>3000</v>
      </c>
      <c r="AO31" s="33">
        <f t="shared" si="5"/>
        <v>0.03</v>
      </c>
    </row>
    <row r="32" spans="1:41" ht="17.399999999999999" customHeight="1" x14ac:dyDescent="0.25">
      <c r="A32" s="36" t="s">
        <v>55</v>
      </c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9"/>
      <c r="AH32" s="39"/>
      <c r="AI32" s="39"/>
      <c r="AJ32" s="39"/>
      <c r="AK32" s="39"/>
      <c r="AL32" s="39"/>
      <c r="AM32" s="39"/>
      <c r="AN32" s="39"/>
      <c r="AO32" s="39"/>
    </row>
    <row r="33" spans="1:41" ht="30" customHeight="1" x14ac:dyDescent="0.25">
      <c r="A33" s="5" t="s">
        <v>48</v>
      </c>
      <c r="B33" s="24"/>
      <c r="C33" s="23"/>
      <c r="D33" s="24"/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Q33" s="23"/>
      <c r="R33" s="24"/>
      <c r="S33" s="23">
        <v>1</v>
      </c>
      <c r="T33" s="24">
        <v>1</v>
      </c>
      <c r="U33" s="23">
        <v>1</v>
      </c>
      <c r="V33" s="24"/>
      <c r="W33" s="23"/>
      <c r="X33" s="24"/>
      <c r="Y33" s="23"/>
      <c r="Z33" s="24"/>
      <c r="AA33" s="23"/>
      <c r="AB33" s="24"/>
      <c r="AC33" s="23"/>
      <c r="AD33" s="24"/>
      <c r="AE33" s="23"/>
      <c r="AF33" s="24"/>
      <c r="AG33" s="27">
        <f t="shared" ref="AG33:AG44" si="11">SUM(B33:AF33)</f>
        <v>3</v>
      </c>
      <c r="AH33" s="27">
        <v>0</v>
      </c>
      <c r="AI33" s="27">
        <f t="shared" si="1"/>
        <v>3</v>
      </c>
      <c r="AJ33" s="28">
        <f t="shared" ref="AJ33:AJ44" si="12">(AG33+AH33)/AI33</f>
        <v>1</v>
      </c>
      <c r="AK33" s="29">
        <v>7.25</v>
      </c>
      <c r="AL33" s="29">
        <f t="shared" ref="AL33:AL44" si="13">AK33*AG33</f>
        <v>21.75</v>
      </c>
      <c r="AM33" s="29">
        <f>SUM(AL33+'MONTH 2'!AM33)</f>
        <v>43.5</v>
      </c>
      <c r="AN33" s="29">
        <f t="shared" si="10"/>
        <v>1450</v>
      </c>
      <c r="AO33" s="33">
        <f t="shared" si="5"/>
        <v>0.03</v>
      </c>
    </row>
    <row r="34" spans="1:41" ht="30" customHeight="1" x14ac:dyDescent="0.25">
      <c r="A34" s="5" t="s">
        <v>37</v>
      </c>
      <c r="B34" s="24"/>
      <c r="C34" s="23"/>
      <c r="D34" s="24"/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3"/>
      <c r="R34" s="24"/>
      <c r="S34" s="23"/>
      <c r="T34" s="24">
        <v>1</v>
      </c>
      <c r="U34" s="23">
        <v>1</v>
      </c>
      <c r="V34" s="24">
        <v>1</v>
      </c>
      <c r="W34" s="23"/>
      <c r="X34" s="24"/>
      <c r="Y34" s="23"/>
      <c r="Z34" s="24"/>
      <c r="AA34" s="23"/>
      <c r="AB34" s="24"/>
      <c r="AC34" s="23"/>
      <c r="AD34" s="24"/>
      <c r="AE34" s="23"/>
      <c r="AF34" s="24"/>
      <c r="AG34" s="27">
        <f t="shared" si="11"/>
        <v>3</v>
      </c>
      <c r="AH34" s="27">
        <v>0</v>
      </c>
      <c r="AI34" s="27">
        <f t="shared" si="1"/>
        <v>3</v>
      </c>
      <c r="AJ34" s="28">
        <f t="shared" si="12"/>
        <v>1</v>
      </c>
      <c r="AK34" s="29">
        <v>7.25</v>
      </c>
      <c r="AL34" s="29">
        <f t="shared" si="13"/>
        <v>21.75</v>
      </c>
      <c r="AM34" s="29">
        <f>SUM(AL34+'MONTH 2'!AM34)</f>
        <v>43.5</v>
      </c>
      <c r="AN34" s="29">
        <f t="shared" si="10"/>
        <v>1450</v>
      </c>
      <c r="AO34" s="33">
        <f t="shared" si="5"/>
        <v>0.03</v>
      </c>
    </row>
    <row r="35" spans="1:41" ht="30" customHeight="1" x14ac:dyDescent="0.25">
      <c r="A35" s="6" t="s">
        <v>0</v>
      </c>
      <c r="B35" s="24"/>
      <c r="C35" s="23"/>
      <c r="D35" s="24"/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>
        <v>1</v>
      </c>
      <c r="V35" s="24">
        <v>1</v>
      </c>
      <c r="W35" s="23">
        <v>1</v>
      </c>
      <c r="X35" s="24"/>
      <c r="Y35" s="23"/>
      <c r="Z35" s="24"/>
      <c r="AA35" s="23"/>
      <c r="AB35" s="24"/>
      <c r="AC35" s="23"/>
      <c r="AD35" s="24"/>
      <c r="AE35" s="23"/>
      <c r="AF35" s="24"/>
      <c r="AG35" s="27">
        <f t="shared" si="11"/>
        <v>3</v>
      </c>
      <c r="AH35" s="27">
        <v>0</v>
      </c>
      <c r="AI35" s="27">
        <f t="shared" si="1"/>
        <v>3</v>
      </c>
      <c r="AJ35" s="28">
        <f t="shared" si="12"/>
        <v>1</v>
      </c>
      <c r="AK35" s="29">
        <v>7.25</v>
      </c>
      <c r="AL35" s="29">
        <f t="shared" si="13"/>
        <v>21.75</v>
      </c>
      <c r="AM35" s="29">
        <f>SUM(AL35+'MONTH 2'!AM35)</f>
        <v>43.5</v>
      </c>
      <c r="AN35" s="29">
        <f t="shared" si="10"/>
        <v>1450</v>
      </c>
      <c r="AO35" s="33">
        <f t="shared" si="5"/>
        <v>0.03</v>
      </c>
    </row>
    <row r="36" spans="1:41" ht="30" customHeight="1" x14ac:dyDescent="0.25">
      <c r="A36" s="6" t="s">
        <v>27</v>
      </c>
      <c r="B36" s="24"/>
      <c r="C36" s="23"/>
      <c r="D36" s="24"/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>
        <v>1</v>
      </c>
      <c r="W36" s="23">
        <v>1</v>
      </c>
      <c r="X36" s="24">
        <v>1</v>
      </c>
      <c r="Y36" s="23"/>
      <c r="Z36" s="24"/>
      <c r="AA36" s="23"/>
      <c r="AB36" s="24"/>
      <c r="AC36" s="23"/>
      <c r="AD36" s="24"/>
      <c r="AE36" s="23"/>
      <c r="AF36" s="24"/>
      <c r="AG36" s="27">
        <f t="shared" si="11"/>
        <v>3</v>
      </c>
      <c r="AH36" s="27">
        <v>0</v>
      </c>
      <c r="AI36" s="27">
        <f t="shared" si="1"/>
        <v>3</v>
      </c>
      <c r="AJ36" s="28">
        <f t="shared" si="12"/>
        <v>1</v>
      </c>
      <c r="AK36" s="29">
        <v>7.25</v>
      </c>
      <c r="AL36" s="29">
        <f t="shared" si="13"/>
        <v>21.75</v>
      </c>
      <c r="AM36" s="29">
        <f>SUM(AL36+'MONTH 2'!AM36)</f>
        <v>43.5</v>
      </c>
      <c r="AN36" s="29">
        <f t="shared" si="10"/>
        <v>1450</v>
      </c>
      <c r="AO36" s="33">
        <f t="shared" si="5"/>
        <v>0.03</v>
      </c>
    </row>
    <row r="37" spans="1:41" ht="30" customHeight="1" x14ac:dyDescent="0.25">
      <c r="A37" s="6" t="s">
        <v>24</v>
      </c>
      <c r="B37" s="24"/>
      <c r="C37" s="23"/>
      <c r="D37" s="24"/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>
        <v>1</v>
      </c>
      <c r="X37" s="24">
        <v>1</v>
      </c>
      <c r="Y37" s="23">
        <v>1</v>
      </c>
      <c r="Z37" s="24"/>
      <c r="AA37" s="23"/>
      <c r="AB37" s="24"/>
      <c r="AC37" s="23"/>
      <c r="AD37" s="24"/>
      <c r="AE37" s="23"/>
      <c r="AF37" s="24"/>
      <c r="AG37" s="27">
        <f t="shared" si="11"/>
        <v>3</v>
      </c>
      <c r="AH37" s="27">
        <v>0</v>
      </c>
      <c r="AI37" s="27">
        <f t="shared" si="1"/>
        <v>3</v>
      </c>
      <c r="AJ37" s="28">
        <f t="shared" si="12"/>
        <v>1</v>
      </c>
      <c r="AK37" s="29">
        <v>7.25</v>
      </c>
      <c r="AL37" s="29">
        <f t="shared" si="13"/>
        <v>21.75</v>
      </c>
      <c r="AM37" s="29">
        <f>SUM(AL37+'MONTH 2'!AM37)</f>
        <v>43.5</v>
      </c>
      <c r="AN37" s="29">
        <f t="shared" si="10"/>
        <v>1450</v>
      </c>
      <c r="AO37" s="33">
        <f t="shared" si="5"/>
        <v>0.03</v>
      </c>
    </row>
    <row r="38" spans="1:41" ht="30" customHeight="1" x14ac:dyDescent="0.25">
      <c r="A38" s="6" t="s">
        <v>38</v>
      </c>
      <c r="B38" s="24"/>
      <c r="C38" s="23"/>
      <c r="D38" s="24"/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/>
      <c r="X38" s="24">
        <v>1</v>
      </c>
      <c r="Y38" s="23">
        <v>1</v>
      </c>
      <c r="Z38" s="24">
        <v>1</v>
      </c>
      <c r="AA38" s="23"/>
      <c r="AB38" s="24"/>
      <c r="AC38" s="23"/>
      <c r="AD38" s="24"/>
      <c r="AE38" s="23"/>
      <c r="AF38" s="24"/>
      <c r="AG38" s="27">
        <f t="shared" si="11"/>
        <v>3</v>
      </c>
      <c r="AH38" s="27">
        <v>0</v>
      </c>
      <c r="AI38" s="27">
        <f t="shared" si="1"/>
        <v>3</v>
      </c>
      <c r="AJ38" s="28">
        <f t="shared" si="12"/>
        <v>1</v>
      </c>
      <c r="AK38" s="29">
        <v>7.25</v>
      </c>
      <c r="AL38" s="29">
        <f t="shared" si="13"/>
        <v>21.75</v>
      </c>
      <c r="AM38" s="29">
        <f>SUM(AL38+'MONTH 2'!AM38)</f>
        <v>43.5</v>
      </c>
      <c r="AN38" s="29">
        <f t="shared" si="10"/>
        <v>1450</v>
      </c>
      <c r="AO38" s="33">
        <f t="shared" si="5"/>
        <v>0.03</v>
      </c>
    </row>
    <row r="39" spans="1:41" ht="30" customHeight="1" x14ac:dyDescent="0.25">
      <c r="A39" s="6" t="s">
        <v>11</v>
      </c>
      <c r="B39" s="24"/>
      <c r="C39" s="23"/>
      <c r="D39" s="24"/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/>
      <c r="X39" s="24"/>
      <c r="Y39" s="23">
        <v>1</v>
      </c>
      <c r="Z39" s="24">
        <v>1</v>
      </c>
      <c r="AA39" s="23">
        <v>1</v>
      </c>
      <c r="AB39" s="24"/>
      <c r="AC39" s="23"/>
      <c r="AD39" s="24"/>
      <c r="AE39" s="23"/>
      <c r="AF39" s="24"/>
      <c r="AG39" s="27">
        <f t="shared" si="11"/>
        <v>3</v>
      </c>
      <c r="AH39" s="27">
        <v>0</v>
      </c>
      <c r="AI39" s="27">
        <f t="shared" si="1"/>
        <v>3</v>
      </c>
      <c r="AJ39" s="28">
        <f t="shared" si="12"/>
        <v>1</v>
      </c>
      <c r="AK39" s="29">
        <v>7.25</v>
      </c>
      <c r="AL39" s="29">
        <f t="shared" si="13"/>
        <v>21.75</v>
      </c>
      <c r="AM39" s="29">
        <f>SUM(AL39+'MONTH 2'!AM39)</f>
        <v>43.5</v>
      </c>
      <c r="AN39" s="29">
        <f t="shared" si="10"/>
        <v>1450</v>
      </c>
      <c r="AO39" s="33">
        <f t="shared" si="5"/>
        <v>0.03</v>
      </c>
    </row>
    <row r="40" spans="1:41" ht="30" customHeight="1" x14ac:dyDescent="0.25">
      <c r="A40" s="6" t="s">
        <v>61</v>
      </c>
      <c r="B40" s="24"/>
      <c r="C40" s="23"/>
      <c r="D40" s="24"/>
      <c r="E40" s="23"/>
      <c r="F40" s="24"/>
      <c r="G40" s="23"/>
      <c r="H40" s="24"/>
      <c r="I40" s="23"/>
      <c r="J40" s="24"/>
      <c r="K40" s="23"/>
      <c r="L40" s="24"/>
      <c r="M40" s="23"/>
      <c r="N40" s="24"/>
      <c r="O40" s="23"/>
      <c r="P40" s="24"/>
      <c r="Q40" s="23"/>
      <c r="R40" s="24"/>
      <c r="S40" s="23"/>
      <c r="T40" s="24"/>
      <c r="U40" s="23"/>
      <c r="V40" s="24"/>
      <c r="W40" s="23"/>
      <c r="X40" s="24"/>
      <c r="Y40" s="23"/>
      <c r="Z40" s="24">
        <v>1</v>
      </c>
      <c r="AA40" s="23">
        <v>1</v>
      </c>
      <c r="AB40" s="24">
        <v>1</v>
      </c>
      <c r="AC40" s="23"/>
      <c r="AD40" s="24"/>
      <c r="AE40" s="23"/>
      <c r="AF40" s="24"/>
      <c r="AG40" s="27">
        <f t="shared" si="11"/>
        <v>3</v>
      </c>
      <c r="AH40" s="27">
        <v>0</v>
      </c>
      <c r="AI40" s="27">
        <f t="shared" si="1"/>
        <v>3</v>
      </c>
      <c r="AJ40" s="28">
        <f t="shared" si="12"/>
        <v>1</v>
      </c>
      <c r="AK40" s="29">
        <v>7.25</v>
      </c>
      <c r="AL40" s="29">
        <f t="shared" si="13"/>
        <v>21.75</v>
      </c>
      <c r="AM40" s="29">
        <f>SUM(AL40+'MONTH 2'!AM40)</f>
        <v>43.5</v>
      </c>
      <c r="AN40" s="29">
        <f t="shared" si="10"/>
        <v>1450</v>
      </c>
      <c r="AO40" s="33">
        <f t="shared" si="5"/>
        <v>0.03</v>
      </c>
    </row>
    <row r="41" spans="1:41" ht="30" customHeight="1" x14ac:dyDescent="0.25">
      <c r="A41" s="6" t="s">
        <v>62</v>
      </c>
      <c r="B41" s="24"/>
      <c r="C41" s="23"/>
      <c r="D41" s="24"/>
      <c r="E41" s="23"/>
      <c r="F41" s="24"/>
      <c r="G41" s="23"/>
      <c r="H41" s="24"/>
      <c r="I41" s="23"/>
      <c r="J41" s="24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/>
      <c r="V41" s="24"/>
      <c r="W41" s="23"/>
      <c r="X41" s="24"/>
      <c r="Y41" s="23"/>
      <c r="Z41" s="24"/>
      <c r="AA41" s="23">
        <v>1</v>
      </c>
      <c r="AB41" s="24">
        <v>1</v>
      </c>
      <c r="AC41" s="23">
        <v>1</v>
      </c>
      <c r="AD41" s="24"/>
      <c r="AE41" s="23"/>
      <c r="AF41" s="24"/>
      <c r="AG41" s="27">
        <f t="shared" si="11"/>
        <v>3</v>
      </c>
      <c r="AH41" s="27">
        <v>0</v>
      </c>
      <c r="AI41" s="27">
        <f t="shared" si="1"/>
        <v>3</v>
      </c>
      <c r="AJ41" s="28">
        <f t="shared" si="12"/>
        <v>1</v>
      </c>
      <c r="AK41" s="29">
        <v>7.25</v>
      </c>
      <c r="AL41" s="29">
        <f t="shared" si="13"/>
        <v>21.75</v>
      </c>
      <c r="AM41" s="29">
        <f>SUM(AL41+'MONTH 2'!AM41)</f>
        <v>43.5</v>
      </c>
      <c r="AN41" s="29">
        <f t="shared" si="10"/>
        <v>1450</v>
      </c>
      <c r="AO41" s="33">
        <f t="shared" si="5"/>
        <v>0.03</v>
      </c>
    </row>
    <row r="42" spans="1:41" ht="30" customHeight="1" x14ac:dyDescent="0.25">
      <c r="A42" s="5" t="s">
        <v>12</v>
      </c>
      <c r="B42" s="24"/>
      <c r="C42" s="23"/>
      <c r="D42" s="24"/>
      <c r="E42" s="23"/>
      <c r="F42" s="24"/>
      <c r="G42" s="23"/>
      <c r="H42" s="24"/>
      <c r="I42" s="23"/>
      <c r="J42" s="24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/>
      <c r="X42" s="24"/>
      <c r="Y42" s="23"/>
      <c r="Z42" s="24"/>
      <c r="AA42" s="23"/>
      <c r="AB42" s="24">
        <v>1</v>
      </c>
      <c r="AC42" s="23">
        <v>1</v>
      </c>
      <c r="AD42" s="24">
        <v>1</v>
      </c>
      <c r="AE42" s="23"/>
      <c r="AF42" s="24"/>
      <c r="AG42" s="27">
        <f t="shared" si="11"/>
        <v>3</v>
      </c>
      <c r="AH42" s="27">
        <v>0</v>
      </c>
      <c r="AI42" s="27">
        <f t="shared" si="1"/>
        <v>3</v>
      </c>
      <c r="AJ42" s="28">
        <f t="shared" si="12"/>
        <v>1</v>
      </c>
      <c r="AK42" s="29">
        <v>7.25</v>
      </c>
      <c r="AL42" s="29">
        <f t="shared" si="13"/>
        <v>21.75</v>
      </c>
      <c r="AM42" s="29">
        <f>SUM(AL42+'MONTH 2'!AM42)</f>
        <v>43.5</v>
      </c>
      <c r="AN42" s="29">
        <f t="shared" si="10"/>
        <v>1450</v>
      </c>
      <c r="AO42" s="33">
        <f t="shared" si="5"/>
        <v>0.03</v>
      </c>
    </row>
    <row r="43" spans="1:41" ht="30" customHeight="1" x14ac:dyDescent="0.25">
      <c r="A43" s="6" t="s">
        <v>13</v>
      </c>
      <c r="B43" s="24"/>
      <c r="C43" s="23"/>
      <c r="D43" s="24"/>
      <c r="E43" s="23"/>
      <c r="F43" s="24"/>
      <c r="G43" s="23"/>
      <c r="H43" s="24"/>
      <c r="I43" s="23"/>
      <c r="J43" s="24"/>
      <c r="K43" s="23"/>
      <c r="L43" s="24"/>
      <c r="M43" s="23"/>
      <c r="N43" s="24"/>
      <c r="O43" s="23"/>
      <c r="P43" s="24"/>
      <c r="Q43" s="23"/>
      <c r="R43" s="24"/>
      <c r="S43" s="23"/>
      <c r="T43" s="24"/>
      <c r="U43" s="23"/>
      <c r="V43" s="24"/>
      <c r="W43" s="23"/>
      <c r="X43" s="24"/>
      <c r="Y43" s="23"/>
      <c r="Z43" s="24"/>
      <c r="AA43" s="23"/>
      <c r="AB43" s="24"/>
      <c r="AC43" s="23">
        <v>1</v>
      </c>
      <c r="AD43" s="24">
        <v>1</v>
      </c>
      <c r="AE43" s="23">
        <v>1</v>
      </c>
      <c r="AF43" s="24"/>
      <c r="AG43" s="27">
        <f t="shared" si="11"/>
        <v>3</v>
      </c>
      <c r="AH43" s="27">
        <v>0</v>
      </c>
      <c r="AI43" s="27">
        <f t="shared" si="1"/>
        <v>3</v>
      </c>
      <c r="AJ43" s="28">
        <f t="shared" si="12"/>
        <v>1</v>
      </c>
      <c r="AK43" s="29">
        <v>7.25</v>
      </c>
      <c r="AL43" s="29">
        <f t="shared" si="13"/>
        <v>21.75</v>
      </c>
      <c r="AM43" s="29">
        <f>SUM(AL43+'MONTH 2'!AM43)</f>
        <v>43.5</v>
      </c>
      <c r="AN43" s="29">
        <f t="shared" si="10"/>
        <v>1450</v>
      </c>
      <c r="AO43" s="33">
        <f t="shared" si="5"/>
        <v>0.03</v>
      </c>
    </row>
    <row r="44" spans="1:41" ht="30" customHeight="1" x14ac:dyDescent="0.25">
      <c r="A44" s="6" t="s">
        <v>47</v>
      </c>
      <c r="B44" s="24"/>
      <c r="C44" s="23"/>
      <c r="D44" s="24"/>
      <c r="E44" s="23"/>
      <c r="F44" s="24"/>
      <c r="G44" s="23"/>
      <c r="H44" s="24"/>
      <c r="I44" s="23"/>
      <c r="J44" s="24"/>
      <c r="K44" s="23"/>
      <c r="L44" s="24"/>
      <c r="M44" s="23"/>
      <c r="N44" s="24"/>
      <c r="O44" s="23"/>
      <c r="P44" s="24"/>
      <c r="Q44" s="23"/>
      <c r="R44" s="24"/>
      <c r="S44" s="23"/>
      <c r="T44" s="24"/>
      <c r="U44" s="23"/>
      <c r="V44" s="24"/>
      <c r="W44" s="23"/>
      <c r="X44" s="24"/>
      <c r="Y44" s="23"/>
      <c r="Z44" s="24"/>
      <c r="AA44" s="23"/>
      <c r="AB44" s="24"/>
      <c r="AC44" s="23"/>
      <c r="AD44" s="24">
        <v>1</v>
      </c>
      <c r="AE44" s="23">
        <v>1</v>
      </c>
      <c r="AF44" s="24">
        <v>1</v>
      </c>
      <c r="AG44" s="27">
        <f t="shared" si="11"/>
        <v>3</v>
      </c>
      <c r="AH44" s="27">
        <v>0</v>
      </c>
      <c r="AI44" s="27">
        <f t="shared" si="1"/>
        <v>3</v>
      </c>
      <c r="AJ44" s="28">
        <f t="shared" si="12"/>
        <v>1</v>
      </c>
      <c r="AK44" s="29">
        <v>7.25</v>
      </c>
      <c r="AL44" s="29">
        <f t="shared" si="13"/>
        <v>21.75</v>
      </c>
      <c r="AM44" s="29">
        <f>SUM(AL44+'MONTH 2'!AM44)</f>
        <v>43.5</v>
      </c>
      <c r="AN44" s="29">
        <f t="shared" si="10"/>
        <v>1450</v>
      </c>
      <c r="AO44" s="33">
        <f t="shared" si="5"/>
        <v>0.03</v>
      </c>
    </row>
    <row r="45" spans="1:41" ht="17.399999999999999" customHeight="1" x14ac:dyDescent="0.25">
      <c r="A45" s="36" t="s">
        <v>57</v>
      </c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9"/>
      <c r="AH45" s="39"/>
      <c r="AI45" s="39"/>
      <c r="AJ45" s="39"/>
      <c r="AK45" s="39"/>
      <c r="AL45" s="39"/>
      <c r="AM45" s="39"/>
      <c r="AN45" s="39"/>
      <c r="AO45" s="39"/>
    </row>
    <row r="46" spans="1:41" ht="30" customHeight="1" x14ac:dyDescent="0.25">
      <c r="A46" s="5" t="s">
        <v>63</v>
      </c>
      <c r="B46" s="24">
        <v>1</v>
      </c>
      <c r="C46" s="23"/>
      <c r="D46" s="24"/>
      <c r="E46" s="23"/>
      <c r="F46" s="24"/>
      <c r="G46" s="23"/>
      <c r="H46" s="24"/>
      <c r="I46" s="23"/>
      <c r="J46" s="24"/>
      <c r="K46" s="23"/>
      <c r="L46" s="24"/>
      <c r="M46" s="23"/>
      <c r="N46" s="24"/>
      <c r="O46" s="23"/>
      <c r="P46" s="24"/>
      <c r="Q46" s="23"/>
      <c r="R46" s="24"/>
      <c r="S46" s="23"/>
      <c r="T46" s="24"/>
      <c r="U46" s="23"/>
      <c r="V46" s="24"/>
      <c r="W46" s="23"/>
      <c r="X46" s="24"/>
      <c r="Y46" s="23"/>
      <c r="Z46" s="24"/>
      <c r="AA46" s="23"/>
      <c r="AB46" s="24"/>
      <c r="AC46" s="23"/>
      <c r="AD46" s="24"/>
      <c r="AE46" s="23">
        <v>1</v>
      </c>
      <c r="AF46" s="24">
        <v>1</v>
      </c>
      <c r="AG46" s="27">
        <f t="shared" ref="AG46:AG49" si="14">SUM(B46:AF46)</f>
        <v>3</v>
      </c>
      <c r="AH46" s="27">
        <v>0</v>
      </c>
      <c r="AI46" s="27">
        <f t="shared" si="1"/>
        <v>3</v>
      </c>
      <c r="AJ46" s="28">
        <f t="shared" ref="AJ46:AJ49" si="15">(AG46+AH46)/AI46</f>
        <v>1</v>
      </c>
      <c r="AK46" s="29">
        <v>7.25</v>
      </c>
      <c r="AL46" s="29">
        <f t="shared" ref="AL46:AL49" si="16">AK46*AG46</f>
        <v>21.75</v>
      </c>
      <c r="AM46" s="29">
        <f>SUM(AL46+'MONTH 2'!AM46)</f>
        <v>43.5</v>
      </c>
      <c r="AN46" s="29">
        <f t="shared" si="10"/>
        <v>1450</v>
      </c>
      <c r="AO46" s="33">
        <f t="shared" si="5"/>
        <v>0.03</v>
      </c>
    </row>
    <row r="47" spans="1:41" ht="30" customHeight="1" x14ac:dyDescent="0.25">
      <c r="A47" s="6" t="s">
        <v>36</v>
      </c>
      <c r="B47" s="22">
        <v>1</v>
      </c>
      <c r="C47" s="23">
        <v>1</v>
      </c>
      <c r="D47" s="24"/>
      <c r="E47" s="23"/>
      <c r="F47" s="24"/>
      <c r="G47" s="23"/>
      <c r="H47" s="24"/>
      <c r="I47" s="23"/>
      <c r="J47" s="24"/>
      <c r="K47" s="23"/>
      <c r="L47" s="24"/>
      <c r="M47" s="23"/>
      <c r="N47" s="24"/>
      <c r="O47" s="23"/>
      <c r="P47" s="24"/>
      <c r="Q47" s="23"/>
      <c r="R47" s="24"/>
      <c r="S47" s="23"/>
      <c r="T47" s="24"/>
      <c r="U47" s="23"/>
      <c r="V47" s="24"/>
      <c r="W47" s="23"/>
      <c r="X47" s="24"/>
      <c r="Y47" s="23"/>
      <c r="Z47" s="24"/>
      <c r="AA47" s="23"/>
      <c r="AB47" s="24"/>
      <c r="AC47" s="23"/>
      <c r="AD47" s="24"/>
      <c r="AE47" s="23"/>
      <c r="AF47" s="24">
        <v>1</v>
      </c>
      <c r="AG47" s="27">
        <f t="shared" si="14"/>
        <v>3</v>
      </c>
      <c r="AH47" s="27">
        <v>0</v>
      </c>
      <c r="AI47" s="27">
        <f t="shared" si="1"/>
        <v>3</v>
      </c>
      <c r="AJ47" s="28">
        <f t="shared" si="15"/>
        <v>1</v>
      </c>
      <c r="AK47" s="29">
        <v>7.25</v>
      </c>
      <c r="AL47" s="29">
        <f t="shared" si="16"/>
        <v>21.75</v>
      </c>
      <c r="AM47" s="29">
        <f>SUM(AL47+'MONTH 2'!AM47)</f>
        <v>43.5</v>
      </c>
      <c r="AN47" s="29">
        <f>AK47*25</f>
        <v>181.25</v>
      </c>
      <c r="AO47" s="33">
        <f t="shared" si="5"/>
        <v>0.24</v>
      </c>
    </row>
    <row r="48" spans="1:41" ht="30" customHeight="1" x14ac:dyDescent="0.25">
      <c r="A48" s="6" t="s">
        <v>18</v>
      </c>
      <c r="B48" s="24">
        <v>1</v>
      </c>
      <c r="C48" s="23">
        <v>1</v>
      </c>
      <c r="D48" s="24">
        <v>1</v>
      </c>
      <c r="E48" s="23"/>
      <c r="F48" s="24"/>
      <c r="G48" s="23"/>
      <c r="H48" s="24"/>
      <c r="I48" s="23"/>
      <c r="J48" s="24"/>
      <c r="K48" s="23"/>
      <c r="L48" s="24"/>
      <c r="M48" s="23"/>
      <c r="N48" s="24"/>
      <c r="O48" s="23"/>
      <c r="P48" s="24"/>
      <c r="Q48" s="23"/>
      <c r="R48" s="24"/>
      <c r="S48" s="23"/>
      <c r="T48" s="24"/>
      <c r="U48" s="23"/>
      <c r="V48" s="24"/>
      <c r="W48" s="23"/>
      <c r="X48" s="24"/>
      <c r="Y48" s="23"/>
      <c r="Z48" s="24"/>
      <c r="AA48" s="23"/>
      <c r="AB48" s="24"/>
      <c r="AC48" s="23"/>
      <c r="AD48" s="24"/>
      <c r="AE48" s="23"/>
      <c r="AF48" s="24"/>
      <c r="AG48" s="27">
        <f t="shared" si="14"/>
        <v>3</v>
      </c>
      <c r="AH48" s="27">
        <v>0</v>
      </c>
      <c r="AI48" s="27">
        <f t="shared" si="1"/>
        <v>3</v>
      </c>
      <c r="AJ48" s="28">
        <f t="shared" si="15"/>
        <v>1</v>
      </c>
      <c r="AK48" s="29">
        <v>7.25</v>
      </c>
      <c r="AL48" s="29">
        <f t="shared" si="16"/>
        <v>21.75</v>
      </c>
      <c r="AM48" s="29">
        <f>SUM(AL48+'MONTH 2'!AM48)</f>
        <v>43.5</v>
      </c>
      <c r="AN48" s="29">
        <f t="shared" si="10"/>
        <v>1450</v>
      </c>
      <c r="AO48" s="33">
        <f t="shared" si="5"/>
        <v>0.03</v>
      </c>
    </row>
    <row r="49" spans="1:41" ht="30" customHeight="1" x14ac:dyDescent="0.25">
      <c r="A49" s="6" t="s">
        <v>19</v>
      </c>
      <c r="B49" s="24"/>
      <c r="C49" s="23">
        <v>1</v>
      </c>
      <c r="D49" s="24">
        <v>1</v>
      </c>
      <c r="E49" s="23">
        <v>1</v>
      </c>
      <c r="F49" s="24"/>
      <c r="G49" s="23"/>
      <c r="H49" s="24"/>
      <c r="I49" s="23"/>
      <c r="J49" s="24"/>
      <c r="K49" s="23"/>
      <c r="L49" s="24"/>
      <c r="M49" s="23"/>
      <c r="N49" s="24"/>
      <c r="O49" s="23"/>
      <c r="P49" s="24"/>
      <c r="Q49" s="23"/>
      <c r="R49" s="24"/>
      <c r="S49" s="23"/>
      <c r="T49" s="24"/>
      <c r="U49" s="23"/>
      <c r="V49" s="24"/>
      <c r="W49" s="23"/>
      <c r="X49" s="24"/>
      <c r="Y49" s="23"/>
      <c r="Z49" s="24"/>
      <c r="AA49" s="23"/>
      <c r="AB49" s="24"/>
      <c r="AC49" s="23"/>
      <c r="AD49" s="24"/>
      <c r="AE49" s="23"/>
      <c r="AF49" s="24"/>
      <c r="AG49" s="27">
        <f t="shared" si="14"/>
        <v>3</v>
      </c>
      <c r="AH49" s="27">
        <v>0</v>
      </c>
      <c r="AI49" s="27">
        <f t="shared" si="1"/>
        <v>3</v>
      </c>
      <c r="AJ49" s="28">
        <f t="shared" si="15"/>
        <v>1</v>
      </c>
      <c r="AK49" s="29">
        <v>7.25</v>
      </c>
      <c r="AL49" s="29">
        <f t="shared" si="16"/>
        <v>21.75</v>
      </c>
      <c r="AM49" s="29">
        <f>SUM(AL49+'MONTH 2'!AM49)</f>
        <v>43.5</v>
      </c>
      <c r="AN49" s="29">
        <f t="shared" si="10"/>
        <v>1450</v>
      </c>
      <c r="AO49" s="33">
        <f t="shared" si="5"/>
        <v>0.03</v>
      </c>
    </row>
    <row r="50" spans="1:41" ht="17.399999999999999" customHeight="1" x14ac:dyDescent="0.25">
      <c r="A50" s="36" t="s">
        <v>58</v>
      </c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9"/>
      <c r="AH50" s="39"/>
      <c r="AI50" s="39"/>
      <c r="AJ50" s="39"/>
      <c r="AK50" s="39"/>
      <c r="AL50" s="39"/>
      <c r="AM50" s="39"/>
      <c r="AN50" s="39"/>
      <c r="AO50" s="39"/>
    </row>
    <row r="51" spans="1:41" ht="30" customHeight="1" x14ac:dyDescent="0.25">
      <c r="A51" s="5" t="s">
        <v>42</v>
      </c>
      <c r="B51" s="24"/>
      <c r="C51" s="23"/>
      <c r="D51" s="24">
        <v>1</v>
      </c>
      <c r="E51" s="23">
        <v>1</v>
      </c>
      <c r="F51" s="24">
        <v>1</v>
      </c>
      <c r="G51" s="23"/>
      <c r="H51" s="24"/>
      <c r="I51" s="23"/>
      <c r="J51" s="24"/>
      <c r="K51" s="23"/>
      <c r="L51" s="24"/>
      <c r="M51" s="23"/>
      <c r="N51" s="24"/>
      <c r="O51" s="23"/>
      <c r="P51" s="24"/>
      <c r="Q51" s="23"/>
      <c r="R51" s="24"/>
      <c r="S51" s="23"/>
      <c r="T51" s="24"/>
      <c r="U51" s="23"/>
      <c r="V51" s="24"/>
      <c r="W51" s="23"/>
      <c r="X51" s="24"/>
      <c r="Y51" s="23"/>
      <c r="Z51" s="24"/>
      <c r="AA51" s="23"/>
      <c r="AB51" s="24"/>
      <c r="AC51" s="23"/>
      <c r="AD51" s="24"/>
      <c r="AE51" s="23"/>
      <c r="AF51" s="24"/>
      <c r="AG51" s="27">
        <f t="shared" ref="AG51:AG53" si="17">SUM(B51:AF51)</f>
        <v>3</v>
      </c>
      <c r="AH51" s="27">
        <v>0</v>
      </c>
      <c r="AI51" s="27">
        <f t="shared" si="1"/>
        <v>3</v>
      </c>
      <c r="AJ51" s="28">
        <f t="shared" ref="AJ51:AJ53" si="18">(AG51+AH51)/AI51</f>
        <v>1</v>
      </c>
      <c r="AK51" s="29">
        <v>7.25</v>
      </c>
      <c r="AL51" s="29">
        <f t="shared" ref="AL51:AL53" si="19">AK51*AG51</f>
        <v>21.75</v>
      </c>
      <c r="AM51" s="29">
        <f>SUM(AL51+'MONTH 2'!AM51)</f>
        <v>43.5</v>
      </c>
      <c r="AN51" s="29">
        <f t="shared" si="10"/>
        <v>1450</v>
      </c>
      <c r="AO51" s="33">
        <f t="shared" si="5"/>
        <v>0.03</v>
      </c>
    </row>
    <row r="52" spans="1:41" ht="30" customHeight="1" x14ac:dyDescent="0.25">
      <c r="A52" s="5" t="s">
        <v>14</v>
      </c>
      <c r="B52" s="22"/>
      <c r="C52" s="23"/>
      <c r="D52" s="24"/>
      <c r="E52" s="23">
        <v>1</v>
      </c>
      <c r="F52" s="24">
        <v>1</v>
      </c>
      <c r="G52" s="23">
        <v>1</v>
      </c>
      <c r="H52" s="24"/>
      <c r="I52" s="23"/>
      <c r="J52" s="24"/>
      <c r="K52" s="23"/>
      <c r="L52" s="24"/>
      <c r="M52" s="23"/>
      <c r="N52" s="24"/>
      <c r="O52" s="23"/>
      <c r="P52" s="24"/>
      <c r="Q52" s="23"/>
      <c r="R52" s="24"/>
      <c r="S52" s="23"/>
      <c r="T52" s="24"/>
      <c r="U52" s="23"/>
      <c r="V52" s="24"/>
      <c r="W52" s="23"/>
      <c r="X52" s="24"/>
      <c r="Y52" s="23"/>
      <c r="Z52" s="24"/>
      <c r="AA52" s="23"/>
      <c r="AB52" s="24"/>
      <c r="AC52" s="23"/>
      <c r="AD52" s="24"/>
      <c r="AE52" s="23"/>
      <c r="AF52" s="24"/>
      <c r="AG52" s="27">
        <f t="shared" si="17"/>
        <v>3</v>
      </c>
      <c r="AH52" s="27">
        <v>0</v>
      </c>
      <c r="AI52" s="27">
        <f t="shared" si="1"/>
        <v>3</v>
      </c>
      <c r="AJ52" s="28">
        <f t="shared" si="18"/>
        <v>1</v>
      </c>
      <c r="AK52" s="29">
        <v>7.25</v>
      </c>
      <c r="AL52" s="29">
        <f t="shared" si="19"/>
        <v>21.75</v>
      </c>
      <c r="AM52" s="29">
        <f>SUM(AL52+'MONTH 2'!AM52)</f>
        <v>43.5</v>
      </c>
      <c r="AN52" s="29">
        <f>AK52*300</f>
        <v>2175</v>
      </c>
      <c r="AO52" s="33">
        <f t="shared" si="5"/>
        <v>0.02</v>
      </c>
    </row>
    <row r="53" spans="1:41" ht="34.5" customHeight="1" x14ac:dyDescent="0.25">
      <c r="A53" s="6" t="s">
        <v>30</v>
      </c>
      <c r="B53" s="24"/>
      <c r="C53" s="23"/>
      <c r="D53" s="24"/>
      <c r="E53" s="23"/>
      <c r="F53" s="24">
        <v>1</v>
      </c>
      <c r="G53" s="23">
        <v>1</v>
      </c>
      <c r="H53" s="24">
        <v>1</v>
      </c>
      <c r="I53" s="23"/>
      <c r="J53" s="24"/>
      <c r="K53" s="23"/>
      <c r="L53" s="24"/>
      <c r="M53" s="23"/>
      <c r="N53" s="24"/>
      <c r="O53" s="23"/>
      <c r="P53" s="24"/>
      <c r="Q53" s="23"/>
      <c r="R53" s="24"/>
      <c r="S53" s="23"/>
      <c r="T53" s="24"/>
      <c r="U53" s="23"/>
      <c r="V53" s="24"/>
      <c r="W53" s="23"/>
      <c r="X53" s="24"/>
      <c r="Y53" s="23"/>
      <c r="Z53" s="24"/>
      <c r="AA53" s="23"/>
      <c r="AB53" s="24"/>
      <c r="AC53" s="23"/>
      <c r="AD53" s="24"/>
      <c r="AE53" s="23"/>
      <c r="AF53" s="24"/>
      <c r="AG53" s="27">
        <f t="shared" si="17"/>
        <v>3</v>
      </c>
      <c r="AH53" s="27">
        <v>0</v>
      </c>
      <c r="AI53" s="27">
        <f t="shared" si="1"/>
        <v>3</v>
      </c>
      <c r="AJ53" s="28">
        <f t="shared" si="18"/>
        <v>1</v>
      </c>
      <c r="AK53" s="29">
        <v>7.25</v>
      </c>
      <c r="AL53" s="29">
        <f t="shared" si="19"/>
        <v>21.75</v>
      </c>
      <c r="AM53" s="29">
        <f>SUM(AL53+'MONTH 2'!AM53)</f>
        <v>43.5</v>
      </c>
      <c r="AN53" s="29">
        <f t="shared" ref="AN53" si="20">AK53*200</f>
        <v>1450</v>
      </c>
      <c r="AO53" s="33">
        <f t="shared" si="5"/>
        <v>0.03</v>
      </c>
    </row>
    <row r="54" spans="1:41" ht="30" customHeight="1" x14ac:dyDescent="0.25">
      <c r="A54" s="5" t="s">
        <v>52</v>
      </c>
      <c r="B54" s="40">
        <f>SUM(B14:B53)</f>
        <v>4.25</v>
      </c>
      <c r="C54" s="40">
        <f t="shared" ref="C54:AF54" si="21">SUM(C14:C53)</f>
        <v>5</v>
      </c>
      <c r="D54" s="40">
        <f t="shared" si="21"/>
        <v>6.25</v>
      </c>
      <c r="E54" s="40">
        <f t="shared" si="21"/>
        <v>6</v>
      </c>
      <c r="F54" s="40">
        <f t="shared" si="21"/>
        <v>6.25</v>
      </c>
      <c r="G54" s="40">
        <f t="shared" si="21"/>
        <v>5</v>
      </c>
      <c r="H54" s="40">
        <f t="shared" si="21"/>
        <v>4</v>
      </c>
      <c r="I54" s="40">
        <f t="shared" si="21"/>
        <v>3</v>
      </c>
      <c r="J54" s="40">
        <f t="shared" si="21"/>
        <v>3</v>
      </c>
      <c r="K54" s="40">
        <f t="shared" si="21"/>
        <v>3</v>
      </c>
      <c r="L54" s="40">
        <f t="shared" si="21"/>
        <v>3</v>
      </c>
      <c r="M54" s="40">
        <f t="shared" si="21"/>
        <v>3</v>
      </c>
      <c r="N54" s="40">
        <f t="shared" si="21"/>
        <v>3</v>
      </c>
      <c r="O54" s="40">
        <f t="shared" si="21"/>
        <v>3</v>
      </c>
      <c r="P54" s="40">
        <f t="shared" si="21"/>
        <v>3</v>
      </c>
      <c r="Q54" s="40">
        <f t="shared" si="21"/>
        <v>3</v>
      </c>
      <c r="R54" s="40">
        <f t="shared" si="21"/>
        <v>3</v>
      </c>
      <c r="S54" s="40">
        <f t="shared" si="21"/>
        <v>3</v>
      </c>
      <c r="T54" s="40">
        <f t="shared" si="21"/>
        <v>3</v>
      </c>
      <c r="U54" s="40">
        <f t="shared" si="21"/>
        <v>3</v>
      </c>
      <c r="V54" s="40">
        <f t="shared" si="21"/>
        <v>3</v>
      </c>
      <c r="W54" s="40">
        <f t="shared" si="21"/>
        <v>3</v>
      </c>
      <c r="X54" s="40">
        <f t="shared" si="21"/>
        <v>3</v>
      </c>
      <c r="Y54" s="40">
        <f t="shared" si="21"/>
        <v>3</v>
      </c>
      <c r="Z54" s="40">
        <f t="shared" si="21"/>
        <v>3</v>
      </c>
      <c r="AA54" s="40">
        <f t="shared" si="21"/>
        <v>3</v>
      </c>
      <c r="AB54" s="40">
        <f t="shared" si="21"/>
        <v>3</v>
      </c>
      <c r="AC54" s="40">
        <f t="shared" si="21"/>
        <v>3</v>
      </c>
      <c r="AD54" s="40">
        <f t="shared" si="21"/>
        <v>3</v>
      </c>
      <c r="AE54" s="40">
        <f t="shared" si="21"/>
        <v>3</v>
      </c>
      <c r="AF54" s="40">
        <f t="shared" si="21"/>
        <v>3</v>
      </c>
      <c r="AG54" s="30"/>
      <c r="AH54" s="30"/>
      <c r="AI54" s="30"/>
      <c r="AJ54" s="31"/>
      <c r="AK54" s="32"/>
      <c r="AL54" s="32"/>
      <c r="AM54" s="32"/>
      <c r="AN54" s="32"/>
      <c r="AO54" s="32"/>
    </row>
    <row r="55" spans="1:41" ht="23.25" customHeight="1" x14ac:dyDescent="0.25"/>
    <row r="56" spans="1:41" ht="23.25" customHeight="1" x14ac:dyDescent="0.25">
      <c r="A56" s="9" t="s">
        <v>21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8" spans="1:41" x14ac:dyDescent="0.25">
      <c r="A58" s="9" t="s">
        <v>20</v>
      </c>
    </row>
  </sheetData>
  <mergeCells count="2">
    <mergeCell ref="A1:AI1"/>
    <mergeCell ref="R3:T3"/>
  </mergeCells>
  <hyperlinks>
    <hyperlink ref="C6" r:id="rId1" display="mailto:brad.willey@monroemi.gov" xr:uid="{F79C3A06-29DC-4AC2-99F7-3644CBF05CF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E6932-B93B-4D39-83F0-E1C4B78C6932}">
  <dimension ref="A1:AO58"/>
  <sheetViews>
    <sheetView topLeftCell="O46" workbookViewId="0">
      <selection activeCell="AF54" sqref="B54:AF54"/>
    </sheetView>
  </sheetViews>
  <sheetFormatPr defaultColWidth="9.109375" defaultRowHeight="13.8" x14ac:dyDescent="0.25"/>
  <cols>
    <col min="1" max="1" width="22.77734375" style="11" customWidth="1"/>
    <col min="2" max="32" width="6" style="11" customWidth="1"/>
    <col min="33" max="41" width="15.77734375" style="11" customWidth="1"/>
    <col min="42" max="16384" width="9.109375" style="11"/>
  </cols>
  <sheetData>
    <row r="1" spans="1:41" ht="23.25" customHeight="1" x14ac:dyDescent="0.25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3" spans="1:41" ht="18" customHeight="1" x14ac:dyDescent="0.3">
      <c r="A3" s="12"/>
      <c r="B3" s="13"/>
      <c r="C3" s="13" t="s">
        <v>33</v>
      </c>
      <c r="D3" s="13"/>
      <c r="E3" s="13"/>
      <c r="F3" s="13"/>
      <c r="G3" s="13"/>
      <c r="H3" s="13"/>
      <c r="R3" s="35" t="s">
        <v>1</v>
      </c>
      <c r="S3" s="35"/>
      <c r="T3" s="35"/>
      <c r="U3" s="14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41" ht="18" customHeight="1" x14ac:dyDescent="0.25">
      <c r="B4" s="16"/>
      <c r="C4" s="16" t="s">
        <v>34</v>
      </c>
      <c r="D4" s="16"/>
      <c r="E4" s="16"/>
      <c r="F4" s="16"/>
      <c r="G4" s="16"/>
      <c r="H4" s="16"/>
      <c r="R4" s="25" t="s">
        <v>35</v>
      </c>
      <c r="S4" s="16"/>
      <c r="T4" s="16"/>
      <c r="U4" s="16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41" ht="18" customHeight="1" x14ac:dyDescent="0.25">
      <c r="B5" s="16"/>
      <c r="C5" s="16" t="s">
        <v>31</v>
      </c>
      <c r="D5" s="16"/>
      <c r="E5" s="16"/>
      <c r="F5" s="16"/>
      <c r="G5" s="16"/>
      <c r="H5" s="16"/>
      <c r="N5" s="16" t="s">
        <v>2</v>
      </c>
      <c r="O5" s="16"/>
      <c r="P5" s="16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41" ht="18" customHeight="1" x14ac:dyDescent="0.25">
      <c r="B6" s="18"/>
      <c r="C6" s="18" t="s">
        <v>32</v>
      </c>
      <c r="D6" s="18"/>
      <c r="E6" s="18"/>
      <c r="F6" s="18"/>
      <c r="G6" s="18"/>
      <c r="H6" s="18"/>
      <c r="R6" s="26" t="s">
        <v>3</v>
      </c>
      <c r="T6" s="16"/>
      <c r="U6" s="14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41" ht="18" customHeight="1" x14ac:dyDescent="0.25">
      <c r="R7" s="26" t="s">
        <v>4</v>
      </c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10" spans="1:41" x14ac:dyDescent="0.25">
      <c r="A10" s="8" t="s">
        <v>43</v>
      </c>
    </row>
    <row r="11" spans="1:41" ht="15" customHeight="1" x14ac:dyDescent="0.25"/>
    <row r="12" spans="1:41" ht="14.4" thickBot="1" x14ac:dyDescent="0.3">
      <c r="A12" s="4" t="s">
        <v>28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50</v>
      </c>
      <c r="AH12" s="2" t="s">
        <v>51</v>
      </c>
      <c r="AI12" s="2" t="s">
        <v>49</v>
      </c>
      <c r="AJ12" s="2" t="s">
        <v>39</v>
      </c>
      <c r="AK12" s="2" t="s">
        <v>46</v>
      </c>
      <c r="AL12" s="2" t="s">
        <v>44</v>
      </c>
      <c r="AM12" s="2" t="s">
        <v>45</v>
      </c>
      <c r="AN12" s="2" t="s">
        <v>53</v>
      </c>
      <c r="AO12" s="2" t="s">
        <v>54</v>
      </c>
    </row>
    <row r="13" spans="1:41" ht="17.399999999999999" customHeight="1" thickTop="1" x14ac:dyDescent="0.25">
      <c r="A13" s="36" t="s">
        <v>59</v>
      </c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9"/>
      <c r="AH13" s="39"/>
      <c r="AI13" s="39"/>
      <c r="AJ13" s="39"/>
      <c r="AK13" s="39"/>
      <c r="AL13" s="39"/>
      <c r="AM13" s="39"/>
      <c r="AN13" s="39"/>
      <c r="AO13" s="39"/>
    </row>
    <row r="14" spans="1:41" ht="30" customHeight="1" x14ac:dyDescent="0.25">
      <c r="A14" s="6" t="s">
        <v>60</v>
      </c>
      <c r="B14" s="19">
        <v>1.25</v>
      </c>
      <c r="C14" s="20">
        <v>1</v>
      </c>
      <c r="D14" s="21">
        <v>1</v>
      </c>
      <c r="E14" s="20">
        <v>1</v>
      </c>
      <c r="F14" s="21"/>
      <c r="G14" s="20"/>
      <c r="H14" s="21"/>
      <c r="I14" s="20"/>
      <c r="J14" s="21"/>
      <c r="K14" s="20"/>
      <c r="L14" s="21"/>
      <c r="M14" s="20"/>
      <c r="N14" s="21"/>
      <c r="O14" s="20"/>
      <c r="P14" s="21"/>
      <c r="Q14" s="20"/>
      <c r="R14" s="21"/>
      <c r="S14" s="20"/>
      <c r="T14" s="21"/>
      <c r="U14" s="20"/>
      <c r="V14" s="21"/>
      <c r="W14" s="20"/>
      <c r="X14" s="21"/>
      <c r="Y14" s="20"/>
      <c r="Z14" s="21"/>
      <c r="AA14" s="20"/>
      <c r="AB14" s="21"/>
      <c r="AC14" s="20"/>
      <c r="AD14" s="21"/>
      <c r="AE14" s="20"/>
      <c r="AF14" s="21"/>
      <c r="AG14" s="27">
        <f>SUM(B14:AF14)</f>
        <v>4.25</v>
      </c>
      <c r="AH14" s="27">
        <v>0</v>
      </c>
      <c r="AI14" s="27">
        <f t="shared" ref="AI14:AI53" si="1">AG14+AH14</f>
        <v>4.25</v>
      </c>
      <c r="AJ14" s="28">
        <f>(AG14+AH14)/AI14</f>
        <v>1</v>
      </c>
      <c r="AK14" s="29">
        <v>7.25</v>
      </c>
      <c r="AL14" s="29">
        <f>AK14*AG14</f>
        <v>30.8125</v>
      </c>
      <c r="AM14" s="29">
        <f>SUM(AL14+'MONTH 3'!AM14)</f>
        <v>79.75</v>
      </c>
      <c r="AN14" s="29">
        <f>AK14*200</f>
        <v>1450</v>
      </c>
      <c r="AO14" s="33">
        <f>AM14/AN14</f>
        <v>5.5E-2</v>
      </c>
    </row>
    <row r="15" spans="1:41" ht="30" customHeight="1" x14ac:dyDescent="0.25">
      <c r="A15" s="6" t="s">
        <v>6</v>
      </c>
      <c r="B15" s="22"/>
      <c r="C15" s="23">
        <v>1</v>
      </c>
      <c r="D15" s="24">
        <v>1.25</v>
      </c>
      <c r="E15" s="23">
        <v>1</v>
      </c>
      <c r="F15" s="24">
        <v>1</v>
      </c>
      <c r="G15" s="23"/>
      <c r="H15" s="24"/>
      <c r="I15" s="23"/>
      <c r="J15" s="24"/>
      <c r="K15" s="23"/>
      <c r="L15" s="24"/>
      <c r="M15" s="23"/>
      <c r="N15" s="24"/>
      <c r="O15" s="23"/>
      <c r="P15" s="24"/>
      <c r="Q15" s="23"/>
      <c r="R15" s="24"/>
      <c r="S15" s="23"/>
      <c r="T15" s="24"/>
      <c r="U15" s="23"/>
      <c r="V15" s="24"/>
      <c r="W15" s="23"/>
      <c r="X15" s="24"/>
      <c r="Y15" s="23"/>
      <c r="Z15" s="24"/>
      <c r="AA15" s="23"/>
      <c r="AB15" s="24"/>
      <c r="AC15" s="23"/>
      <c r="AD15" s="24"/>
      <c r="AE15" s="23"/>
      <c r="AF15" s="24"/>
      <c r="AG15" s="27">
        <f t="shared" ref="AG15:AG21" si="2">SUM(B15:AF15)</f>
        <v>4.25</v>
      </c>
      <c r="AH15" s="27">
        <v>0</v>
      </c>
      <c r="AI15" s="27">
        <f t="shared" si="1"/>
        <v>4.25</v>
      </c>
      <c r="AJ15" s="28">
        <f t="shared" ref="AJ15:AJ21" si="3">(AG15+AH15)/AI15</f>
        <v>1</v>
      </c>
      <c r="AK15" s="29">
        <v>7.25</v>
      </c>
      <c r="AL15" s="29">
        <f t="shared" ref="AL15:AL21" si="4">AK15*AG15</f>
        <v>30.8125</v>
      </c>
      <c r="AM15" s="29">
        <f>SUM(AL15+'MONTH 3'!AM15)</f>
        <v>77.9375</v>
      </c>
      <c r="AN15" s="29">
        <f>AK15*600</f>
        <v>4350</v>
      </c>
      <c r="AO15" s="33">
        <f t="shared" ref="AO15:AO53" si="5">AM15/AN15</f>
        <v>1.7916666666666668E-2</v>
      </c>
    </row>
    <row r="16" spans="1:41" ht="30" customHeight="1" x14ac:dyDescent="0.25">
      <c r="A16" s="5" t="s">
        <v>41</v>
      </c>
      <c r="B16" s="24"/>
      <c r="C16" s="23"/>
      <c r="D16" s="24">
        <v>1</v>
      </c>
      <c r="E16" s="23">
        <v>1</v>
      </c>
      <c r="F16" s="24">
        <v>1.25</v>
      </c>
      <c r="G16" s="23">
        <v>1</v>
      </c>
      <c r="H16" s="24"/>
      <c r="I16" s="23"/>
      <c r="J16" s="24"/>
      <c r="K16" s="23"/>
      <c r="L16" s="24"/>
      <c r="M16" s="23"/>
      <c r="N16" s="24"/>
      <c r="O16" s="23"/>
      <c r="P16" s="24"/>
      <c r="Q16" s="23"/>
      <c r="R16" s="24"/>
      <c r="S16" s="23"/>
      <c r="T16" s="24"/>
      <c r="U16" s="23"/>
      <c r="V16" s="24"/>
      <c r="W16" s="23"/>
      <c r="X16" s="24"/>
      <c r="Y16" s="23"/>
      <c r="Z16" s="24"/>
      <c r="AA16" s="23"/>
      <c r="AB16" s="24"/>
      <c r="AC16" s="23"/>
      <c r="AD16" s="24"/>
      <c r="AE16" s="23"/>
      <c r="AF16" s="24"/>
      <c r="AG16" s="27">
        <f t="shared" si="2"/>
        <v>4.25</v>
      </c>
      <c r="AH16" s="27">
        <v>0</v>
      </c>
      <c r="AI16" s="27">
        <f t="shared" si="1"/>
        <v>4.25</v>
      </c>
      <c r="AJ16" s="28">
        <f t="shared" si="3"/>
        <v>1</v>
      </c>
      <c r="AK16" s="29">
        <v>25</v>
      </c>
      <c r="AL16" s="29">
        <f t="shared" si="4"/>
        <v>106.25</v>
      </c>
      <c r="AM16" s="29">
        <f>SUM(AL16+'MONTH 3'!AM16)</f>
        <v>262.5</v>
      </c>
      <c r="AN16" s="29">
        <f t="shared" ref="AN16:AN20" si="6">AK16*200</f>
        <v>5000</v>
      </c>
      <c r="AO16" s="33">
        <f t="shared" si="5"/>
        <v>5.2499999999999998E-2</v>
      </c>
    </row>
    <row r="17" spans="1:41" ht="30" customHeight="1" x14ac:dyDescent="0.25">
      <c r="A17" s="6" t="s">
        <v>22</v>
      </c>
      <c r="B17" s="24"/>
      <c r="C17" s="23"/>
      <c r="D17" s="24"/>
      <c r="E17" s="23">
        <v>1</v>
      </c>
      <c r="F17" s="24">
        <v>1</v>
      </c>
      <c r="G17" s="23">
        <v>1</v>
      </c>
      <c r="H17" s="24">
        <v>1.25</v>
      </c>
      <c r="I17" s="23"/>
      <c r="J17" s="24"/>
      <c r="K17" s="23"/>
      <c r="L17" s="24"/>
      <c r="M17" s="23"/>
      <c r="N17" s="24"/>
      <c r="O17" s="23"/>
      <c r="P17" s="24"/>
      <c r="Q17" s="23"/>
      <c r="R17" s="24"/>
      <c r="S17" s="23"/>
      <c r="T17" s="24"/>
      <c r="U17" s="23"/>
      <c r="V17" s="24"/>
      <c r="W17" s="23"/>
      <c r="X17" s="24"/>
      <c r="Y17" s="23"/>
      <c r="Z17" s="24"/>
      <c r="AA17" s="23"/>
      <c r="AB17" s="24"/>
      <c r="AC17" s="23"/>
      <c r="AD17" s="24"/>
      <c r="AE17" s="23"/>
      <c r="AF17" s="24"/>
      <c r="AG17" s="27">
        <f t="shared" si="2"/>
        <v>4.25</v>
      </c>
      <c r="AH17" s="27">
        <v>0</v>
      </c>
      <c r="AI17" s="27">
        <f t="shared" si="1"/>
        <v>4.25</v>
      </c>
      <c r="AJ17" s="28">
        <f t="shared" si="3"/>
        <v>1</v>
      </c>
      <c r="AK17" s="29">
        <v>12</v>
      </c>
      <c r="AL17" s="29">
        <f t="shared" si="4"/>
        <v>51</v>
      </c>
      <c r="AM17" s="29">
        <f>SUM(AL17+'MONTH 3'!AM17)</f>
        <v>123</v>
      </c>
      <c r="AN17" s="29">
        <f t="shared" si="6"/>
        <v>2400</v>
      </c>
      <c r="AO17" s="33">
        <f t="shared" si="5"/>
        <v>5.1249999999999997E-2</v>
      </c>
    </row>
    <row r="18" spans="1:41" ht="30" customHeight="1" x14ac:dyDescent="0.25">
      <c r="A18" s="6" t="s">
        <v>17</v>
      </c>
      <c r="B18" s="24"/>
      <c r="C18" s="23"/>
      <c r="D18" s="24"/>
      <c r="E18" s="23"/>
      <c r="F18" s="24">
        <v>1</v>
      </c>
      <c r="G18" s="23">
        <v>1</v>
      </c>
      <c r="H18" s="24">
        <v>1</v>
      </c>
      <c r="I18" s="23">
        <v>1</v>
      </c>
      <c r="J18" s="24"/>
      <c r="K18" s="23"/>
      <c r="L18" s="24"/>
      <c r="M18" s="23"/>
      <c r="N18" s="24"/>
      <c r="O18" s="23"/>
      <c r="P18" s="24"/>
      <c r="Q18" s="23"/>
      <c r="R18" s="24"/>
      <c r="S18" s="23"/>
      <c r="T18" s="24"/>
      <c r="U18" s="23"/>
      <c r="V18" s="24"/>
      <c r="W18" s="23"/>
      <c r="X18" s="24"/>
      <c r="Y18" s="23"/>
      <c r="Z18" s="24"/>
      <c r="AA18" s="23"/>
      <c r="AB18" s="24"/>
      <c r="AC18" s="23"/>
      <c r="AD18" s="24"/>
      <c r="AE18" s="23"/>
      <c r="AF18" s="24"/>
      <c r="AG18" s="27">
        <f t="shared" si="2"/>
        <v>4</v>
      </c>
      <c r="AH18" s="27">
        <v>0</v>
      </c>
      <c r="AI18" s="27">
        <f t="shared" si="1"/>
        <v>4</v>
      </c>
      <c r="AJ18" s="28">
        <f t="shared" si="3"/>
        <v>1</v>
      </c>
      <c r="AK18" s="29">
        <v>7.25</v>
      </c>
      <c r="AL18" s="29">
        <f t="shared" si="4"/>
        <v>29</v>
      </c>
      <c r="AM18" s="29">
        <f>SUM(AL18+'MONTH 3'!AM18)</f>
        <v>72.5</v>
      </c>
      <c r="AN18" s="29">
        <f t="shared" si="6"/>
        <v>1450</v>
      </c>
      <c r="AO18" s="33">
        <f t="shared" si="5"/>
        <v>0.05</v>
      </c>
    </row>
    <row r="19" spans="1:41" ht="30" customHeight="1" x14ac:dyDescent="0.25">
      <c r="A19" s="6" t="s">
        <v>10</v>
      </c>
      <c r="B19" s="24"/>
      <c r="C19" s="23"/>
      <c r="D19" s="24"/>
      <c r="E19" s="23"/>
      <c r="F19" s="24"/>
      <c r="G19" s="23">
        <v>1</v>
      </c>
      <c r="H19" s="24">
        <v>1</v>
      </c>
      <c r="I19" s="23">
        <v>1</v>
      </c>
      <c r="J19" s="24">
        <v>1</v>
      </c>
      <c r="K19" s="23"/>
      <c r="L19" s="24"/>
      <c r="M19" s="23"/>
      <c r="N19" s="24"/>
      <c r="O19" s="23"/>
      <c r="P19" s="24"/>
      <c r="Q19" s="23"/>
      <c r="R19" s="24"/>
      <c r="S19" s="23"/>
      <c r="T19" s="24"/>
      <c r="U19" s="23"/>
      <c r="V19" s="24"/>
      <c r="W19" s="23"/>
      <c r="X19" s="24"/>
      <c r="Y19" s="23"/>
      <c r="Z19" s="24"/>
      <c r="AA19" s="23"/>
      <c r="AB19" s="24"/>
      <c r="AC19" s="23"/>
      <c r="AD19" s="24"/>
      <c r="AE19" s="23"/>
      <c r="AF19" s="24"/>
      <c r="AG19" s="27">
        <f t="shared" si="2"/>
        <v>4</v>
      </c>
      <c r="AH19" s="27">
        <v>0</v>
      </c>
      <c r="AI19" s="27">
        <f t="shared" si="1"/>
        <v>4</v>
      </c>
      <c r="AJ19" s="28">
        <f t="shared" si="3"/>
        <v>1</v>
      </c>
      <c r="AK19" s="29">
        <v>7.25</v>
      </c>
      <c r="AL19" s="29">
        <f t="shared" si="4"/>
        <v>29</v>
      </c>
      <c r="AM19" s="29">
        <f>SUM(AL19+'MONTH 3'!AM19)</f>
        <v>72.5</v>
      </c>
      <c r="AN19" s="29">
        <f t="shared" si="6"/>
        <v>1450</v>
      </c>
      <c r="AO19" s="33">
        <f t="shared" si="5"/>
        <v>0.05</v>
      </c>
    </row>
    <row r="20" spans="1:41" ht="30" customHeight="1" x14ac:dyDescent="0.25">
      <c r="A20" s="6" t="s">
        <v>23</v>
      </c>
      <c r="B20" s="24"/>
      <c r="C20" s="23"/>
      <c r="D20" s="24"/>
      <c r="E20" s="23"/>
      <c r="F20" s="24"/>
      <c r="G20" s="23"/>
      <c r="H20" s="24">
        <v>1</v>
      </c>
      <c r="I20" s="23">
        <v>1</v>
      </c>
      <c r="J20" s="24">
        <v>1</v>
      </c>
      <c r="K20" s="23">
        <v>1</v>
      </c>
      <c r="L20" s="24"/>
      <c r="M20" s="23"/>
      <c r="N20" s="24"/>
      <c r="O20" s="23"/>
      <c r="P20" s="24"/>
      <c r="Q20" s="23"/>
      <c r="R20" s="24"/>
      <c r="S20" s="23"/>
      <c r="T20" s="24"/>
      <c r="U20" s="23"/>
      <c r="V20" s="24"/>
      <c r="W20" s="23"/>
      <c r="X20" s="24"/>
      <c r="Y20" s="23"/>
      <c r="Z20" s="24"/>
      <c r="AA20" s="23"/>
      <c r="AB20" s="24"/>
      <c r="AC20" s="23"/>
      <c r="AD20" s="24"/>
      <c r="AE20" s="23"/>
      <c r="AF20" s="24"/>
      <c r="AG20" s="27">
        <f t="shared" si="2"/>
        <v>4</v>
      </c>
      <c r="AH20" s="27">
        <v>0</v>
      </c>
      <c r="AI20" s="27">
        <f t="shared" si="1"/>
        <v>4</v>
      </c>
      <c r="AJ20" s="28">
        <f t="shared" si="3"/>
        <v>1</v>
      </c>
      <c r="AK20" s="29">
        <v>7.25</v>
      </c>
      <c r="AL20" s="29">
        <f t="shared" si="4"/>
        <v>29</v>
      </c>
      <c r="AM20" s="29">
        <f>SUM(AL20+'MONTH 3'!AM20)</f>
        <v>72.5</v>
      </c>
      <c r="AN20" s="29">
        <f t="shared" si="6"/>
        <v>1450</v>
      </c>
      <c r="AO20" s="33">
        <f t="shared" si="5"/>
        <v>0.05</v>
      </c>
    </row>
    <row r="21" spans="1:41" ht="30" customHeight="1" x14ac:dyDescent="0.25">
      <c r="A21" s="5" t="s">
        <v>14</v>
      </c>
      <c r="B21" s="22"/>
      <c r="C21" s="23"/>
      <c r="D21" s="24"/>
      <c r="E21" s="23"/>
      <c r="F21" s="24"/>
      <c r="G21" s="23"/>
      <c r="H21" s="24"/>
      <c r="I21" s="23">
        <v>1</v>
      </c>
      <c r="J21" s="24">
        <v>1</v>
      </c>
      <c r="K21" s="23">
        <v>1</v>
      </c>
      <c r="L21" s="24">
        <v>1</v>
      </c>
      <c r="M21" s="23"/>
      <c r="N21" s="24"/>
      <c r="O21" s="23"/>
      <c r="P21" s="24"/>
      <c r="Q21" s="23"/>
      <c r="R21" s="24"/>
      <c r="S21" s="23"/>
      <c r="T21" s="24"/>
      <c r="U21" s="23"/>
      <c r="V21" s="24"/>
      <c r="W21" s="23"/>
      <c r="X21" s="24"/>
      <c r="Y21" s="23"/>
      <c r="Z21" s="24"/>
      <c r="AA21" s="23"/>
      <c r="AB21" s="24"/>
      <c r="AC21" s="23"/>
      <c r="AD21" s="24"/>
      <c r="AE21" s="23"/>
      <c r="AF21" s="24"/>
      <c r="AG21" s="27">
        <f t="shared" si="2"/>
        <v>4</v>
      </c>
      <c r="AH21" s="27">
        <v>0</v>
      </c>
      <c r="AI21" s="27">
        <f t="shared" si="1"/>
        <v>4</v>
      </c>
      <c r="AJ21" s="28">
        <f t="shared" si="3"/>
        <v>1</v>
      </c>
      <c r="AK21" s="29">
        <v>7.25</v>
      </c>
      <c r="AL21" s="29">
        <f t="shared" si="4"/>
        <v>29</v>
      </c>
      <c r="AM21" s="29">
        <f>SUM(AL21+'MONTH 3'!AM21)</f>
        <v>72.5</v>
      </c>
      <c r="AN21" s="29">
        <f>AK21*300</f>
        <v>2175</v>
      </c>
      <c r="AO21" s="33">
        <f t="shared" si="5"/>
        <v>3.3333333333333333E-2</v>
      </c>
    </row>
    <row r="22" spans="1:41" ht="17.399999999999999" customHeight="1" x14ac:dyDescent="0.25">
      <c r="A22" s="36" t="s">
        <v>56</v>
      </c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9"/>
      <c r="AH22" s="39"/>
      <c r="AI22" s="39"/>
      <c r="AJ22" s="39"/>
      <c r="AK22" s="39"/>
      <c r="AL22" s="39"/>
      <c r="AM22" s="39"/>
      <c r="AN22" s="39"/>
      <c r="AO22" s="39"/>
    </row>
    <row r="23" spans="1:41" ht="30" customHeight="1" x14ac:dyDescent="0.25">
      <c r="A23" s="6" t="s">
        <v>26</v>
      </c>
      <c r="B23" s="22"/>
      <c r="C23" s="23"/>
      <c r="D23" s="24"/>
      <c r="E23" s="23"/>
      <c r="F23" s="24"/>
      <c r="G23" s="23"/>
      <c r="H23" s="24"/>
      <c r="I23" s="23"/>
      <c r="J23" s="24">
        <v>1</v>
      </c>
      <c r="K23" s="23">
        <v>1</v>
      </c>
      <c r="L23" s="24">
        <v>1</v>
      </c>
      <c r="M23" s="23">
        <v>1</v>
      </c>
      <c r="N23" s="24"/>
      <c r="O23" s="23"/>
      <c r="P23" s="24"/>
      <c r="Q23" s="23"/>
      <c r="R23" s="24"/>
      <c r="S23" s="23"/>
      <c r="T23" s="24"/>
      <c r="U23" s="23"/>
      <c r="V23" s="24"/>
      <c r="W23" s="23"/>
      <c r="X23" s="24"/>
      <c r="Y23" s="23"/>
      <c r="Z23" s="24"/>
      <c r="AA23" s="23"/>
      <c r="AB23" s="24"/>
      <c r="AC23" s="23"/>
      <c r="AD23" s="24"/>
      <c r="AE23" s="23"/>
      <c r="AF23" s="24"/>
      <c r="AG23" s="27">
        <f t="shared" ref="AG23:AG31" si="7">SUM(B23:AF23)</f>
        <v>4</v>
      </c>
      <c r="AH23" s="27">
        <v>0</v>
      </c>
      <c r="AI23" s="27">
        <f t="shared" si="1"/>
        <v>4</v>
      </c>
      <c r="AJ23" s="28">
        <f t="shared" ref="AJ23:AJ31" si="8">(AG23+AH23)/AI23</f>
        <v>1</v>
      </c>
      <c r="AK23" s="29">
        <v>7.25</v>
      </c>
      <c r="AL23" s="29">
        <f t="shared" ref="AL23:AL31" si="9">AK23*AG23</f>
        <v>29</v>
      </c>
      <c r="AM23" s="29">
        <f>SUM(AL23+'MONTH 3'!AM23)</f>
        <v>72.5</v>
      </c>
      <c r="AN23" s="29">
        <f t="shared" ref="AN23:AN51" si="10">AK23*200</f>
        <v>1450</v>
      </c>
      <c r="AO23" s="33">
        <f t="shared" si="5"/>
        <v>0.05</v>
      </c>
    </row>
    <row r="24" spans="1:41" ht="30" customHeight="1" x14ac:dyDescent="0.25">
      <c r="A24" s="7" t="s">
        <v>29</v>
      </c>
      <c r="B24" s="24"/>
      <c r="C24" s="23"/>
      <c r="D24" s="24"/>
      <c r="E24" s="23"/>
      <c r="F24" s="24"/>
      <c r="G24" s="23"/>
      <c r="H24" s="24"/>
      <c r="I24" s="23"/>
      <c r="J24" s="24"/>
      <c r="K24" s="23">
        <v>1</v>
      </c>
      <c r="L24" s="24">
        <v>1</v>
      </c>
      <c r="M24" s="23">
        <v>1</v>
      </c>
      <c r="N24" s="24">
        <v>1</v>
      </c>
      <c r="O24" s="23"/>
      <c r="P24" s="24"/>
      <c r="Q24" s="23"/>
      <c r="R24" s="24"/>
      <c r="S24" s="23"/>
      <c r="T24" s="24"/>
      <c r="U24" s="23"/>
      <c r="V24" s="24"/>
      <c r="W24" s="23"/>
      <c r="X24" s="24"/>
      <c r="Y24" s="23"/>
      <c r="Z24" s="24"/>
      <c r="AA24" s="23"/>
      <c r="AB24" s="24"/>
      <c r="AC24" s="23"/>
      <c r="AD24" s="24"/>
      <c r="AE24" s="23"/>
      <c r="AF24" s="24"/>
      <c r="AG24" s="27">
        <f t="shared" si="7"/>
        <v>4</v>
      </c>
      <c r="AH24" s="27">
        <v>0</v>
      </c>
      <c r="AI24" s="27">
        <f t="shared" si="1"/>
        <v>4</v>
      </c>
      <c r="AJ24" s="28">
        <f t="shared" si="8"/>
        <v>1</v>
      </c>
      <c r="AK24" s="29">
        <v>10</v>
      </c>
      <c r="AL24" s="29">
        <f t="shared" si="9"/>
        <v>40</v>
      </c>
      <c r="AM24" s="29">
        <f>SUM(AL24+'MONTH 3'!AM24)</f>
        <v>100</v>
      </c>
      <c r="AN24" s="29">
        <f t="shared" si="10"/>
        <v>2000</v>
      </c>
      <c r="AO24" s="33">
        <f t="shared" si="5"/>
        <v>0.05</v>
      </c>
    </row>
    <row r="25" spans="1:41" ht="30" customHeight="1" x14ac:dyDescent="0.25">
      <c r="A25" s="6" t="s">
        <v>5</v>
      </c>
      <c r="B25" s="24"/>
      <c r="C25" s="23"/>
      <c r="D25" s="24"/>
      <c r="E25" s="23"/>
      <c r="F25" s="24"/>
      <c r="G25" s="23"/>
      <c r="H25" s="24"/>
      <c r="I25" s="23"/>
      <c r="J25" s="24"/>
      <c r="K25" s="23"/>
      <c r="L25" s="24">
        <v>1</v>
      </c>
      <c r="M25" s="23">
        <v>1</v>
      </c>
      <c r="N25" s="24">
        <v>1</v>
      </c>
      <c r="O25" s="23">
        <v>1</v>
      </c>
      <c r="P25" s="24"/>
      <c r="Q25" s="23"/>
      <c r="R25" s="24"/>
      <c r="S25" s="23"/>
      <c r="T25" s="24"/>
      <c r="U25" s="23"/>
      <c r="V25" s="24"/>
      <c r="W25" s="23"/>
      <c r="X25" s="24"/>
      <c r="Y25" s="23"/>
      <c r="Z25" s="24"/>
      <c r="AA25" s="23"/>
      <c r="AB25" s="24"/>
      <c r="AC25" s="23"/>
      <c r="AD25" s="24"/>
      <c r="AE25" s="23"/>
      <c r="AF25" s="24"/>
      <c r="AG25" s="27">
        <f t="shared" si="7"/>
        <v>4</v>
      </c>
      <c r="AH25" s="27">
        <v>0</v>
      </c>
      <c r="AI25" s="27">
        <f t="shared" si="1"/>
        <v>4</v>
      </c>
      <c r="AJ25" s="28">
        <f t="shared" si="8"/>
        <v>1</v>
      </c>
      <c r="AK25" s="29">
        <v>20</v>
      </c>
      <c r="AL25" s="29">
        <f t="shared" si="9"/>
        <v>80</v>
      </c>
      <c r="AM25" s="29">
        <f>SUM(AL25+'MONTH 3'!AM25)</f>
        <v>200</v>
      </c>
      <c r="AN25" s="29">
        <f t="shared" si="10"/>
        <v>4000</v>
      </c>
      <c r="AO25" s="33">
        <f t="shared" si="5"/>
        <v>0.05</v>
      </c>
    </row>
    <row r="26" spans="1:41" ht="30" customHeight="1" x14ac:dyDescent="0.25">
      <c r="A26" s="6" t="s">
        <v>25</v>
      </c>
      <c r="B26" s="22"/>
      <c r="C26" s="23"/>
      <c r="D26" s="24"/>
      <c r="E26" s="23"/>
      <c r="F26" s="24"/>
      <c r="G26" s="23"/>
      <c r="H26" s="24"/>
      <c r="I26" s="23"/>
      <c r="J26" s="24"/>
      <c r="K26" s="23"/>
      <c r="L26" s="24"/>
      <c r="M26" s="23">
        <v>1</v>
      </c>
      <c r="N26" s="24">
        <v>1</v>
      </c>
      <c r="O26" s="23">
        <v>1</v>
      </c>
      <c r="P26" s="24">
        <v>1</v>
      </c>
      <c r="Q26" s="23"/>
      <c r="R26" s="24"/>
      <c r="S26" s="23"/>
      <c r="T26" s="24"/>
      <c r="U26" s="23"/>
      <c r="V26" s="24"/>
      <c r="W26" s="23"/>
      <c r="X26" s="24"/>
      <c r="Y26" s="23"/>
      <c r="Z26" s="24"/>
      <c r="AA26" s="23"/>
      <c r="AB26" s="24"/>
      <c r="AC26" s="23"/>
      <c r="AD26" s="24"/>
      <c r="AE26" s="23"/>
      <c r="AF26" s="24"/>
      <c r="AG26" s="27">
        <f t="shared" si="7"/>
        <v>4</v>
      </c>
      <c r="AH26" s="27">
        <v>0</v>
      </c>
      <c r="AI26" s="27">
        <f t="shared" si="1"/>
        <v>4</v>
      </c>
      <c r="AJ26" s="28">
        <f t="shared" si="8"/>
        <v>1</v>
      </c>
      <c r="AK26" s="29">
        <v>15</v>
      </c>
      <c r="AL26" s="29">
        <f t="shared" si="9"/>
        <v>60</v>
      </c>
      <c r="AM26" s="29">
        <f>SUM(AL26+'MONTH 3'!AM26)</f>
        <v>150</v>
      </c>
      <c r="AN26" s="29">
        <f>AK26*1200</f>
        <v>18000</v>
      </c>
      <c r="AO26" s="33">
        <f t="shared" si="5"/>
        <v>8.3333333333333332E-3</v>
      </c>
    </row>
    <row r="27" spans="1:41" ht="30" customHeight="1" x14ac:dyDescent="0.25">
      <c r="A27" s="6" t="s">
        <v>7</v>
      </c>
      <c r="B27" s="24"/>
      <c r="C27" s="23"/>
      <c r="D27" s="24"/>
      <c r="E27" s="23"/>
      <c r="F27" s="24"/>
      <c r="G27" s="23"/>
      <c r="H27" s="24"/>
      <c r="I27" s="23"/>
      <c r="J27" s="24"/>
      <c r="K27" s="23"/>
      <c r="L27" s="24"/>
      <c r="M27" s="23"/>
      <c r="N27" s="24">
        <v>1</v>
      </c>
      <c r="O27" s="23">
        <v>1</v>
      </c>
      <c r="P27" s="24">
        <v>1</v>
      </c>
      <c r="Q27" s="23">
        <v>1</v>
      </c>
      <c r="R27" s="24"/>
      <c r="S27" s="23"/>
      <c r="T27" s="24"/>
      <c r="U27" s="23"/>
      <c r="V27" s="24"/>
      <c r="W27" s="23"/>
      <c r="X27" s="24"/>
      <c r="Y27" s="23"/>
      <c r="Z27" s="24"/>
      <c r="AA27" s="23"/>
      <c r="AB27" s="24"/>
      <c r="AC27" s="23"/>
      <c r="AD27" s="24"/>
      <c r="AE27" s="23"/>
      <c r="AF27" s="24"/>
      <c r="AG27" s="27">
        <f t="shared" si="7"/>
        <v>4</v>
      </c>
      <c r="AH27" s="27">
        <v>0</v>
      </c>
      <c r="AI27" s="27">
        <f t="shared" si="1"/>
        <v>4</v>
      </c>
      <c r="AJ27" s="28">
        <f t="shared" si="8"/>
        <v>1</v>
      </c>
      <c r="AK27" s="29">
        <v>7.25</v>
      </c>
      <c r="AL27" s="29">
        <f t="shared" si="9"/>
        <v>29</v>
      </c>
      <c r="AM27" s="29">
        <f>SUM(AL27+'MONTH 3'!AM27)</f>
        <v>72.5</v>
      </c>
      <c r="AN27" s="29">
        <f t="shared" si="10"/>
        <v>1450</v>
      </c>
      <c r="AO27" s="33">
        <f t="shared" si="5"/>
        <v>0.05</v>
      </c>
    </row>
    <row r="28" spans="1:41" ht="30" customHeight="1" x14ac:dyDescent="0.25">
      <c r="A28" s="6" t="s">
        <v>8</v>
      </c>
      <c r="B28" s="24"/>
      <c r="C28" s="23"/>
      <c r="D28" s="24"/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>
        <v>1</v>
      </c>
      <c r="P28" s="24">
        <v>1</v>
      </c>
      <c r="Q28" s="23">
        <v>1</v>
      </c>
      <c r="R28" s="24">
        <v>1</v>
      </c>
      <c r="S28" s="23"/>
      <c r="T28" s="24"/>
      <c r="U28" s="23"/>
      <c r="V28" s="24"/>
      <c r="W28" s="23"/>
      <c r="X28" s="24"/>
      <c r="Y28" s="23"/>
      <c r="Z28" s="24"/>
      <c r="AA28" s="23"/>
      <c r="AB28" s="24"/>
      <c r="AC28" s="23"/>
      <c r="AD28" s="24"/>
      <c r="AE28" s="23"/>
      <c r="AF28" s="24"/>
      <c r="AG28" s="27">
        <f t="shared" si="7"/>
        <v>4</v>
      </c>
      <c r="AH28" s="27">
        <v>0</v>
      </c>
      <c r="AI28" s="27">
        <f t="shared" si="1"/>
        <v>4</v>
      </c>
      <c r="AJ28" s="28">
        <f t="shared" si="8"/>
        <v>1</v>
      </c>
      <c r="AK28" s="29">
        <v>30</v>
      </c>
      <c r="AL28" s="29">
        <f t="shared" si="9"/>
        <v>120</v>
      </c>
      <c r="AM28" s="29">
        <f>SUM(AL28+'MONTH 3'!AM28)</f>
        <v>300</v>
      </c>
      <c r="AN28" s="29">
        <f t="shared" si="10"/>
        <v>6000</v>
      </c>
      <c r="AO28" s="33">
        <f t="shared" si="5"/>
        <v>0.05</v>
      </c>
    </row>
    <row r="29" spans="1:41" ht="30" customHeight="1" x14ac:dyDescent="0.25">
      <c r="A29" s="6" t="s">
        <v>9</v>
      </c>
      <c r="B29" s="24"/>
      <c r="C29" s="23"/>
      <c r="D29" s="24"/>
      <c r="E29" s="23"/>
      <c r="F29" s="24"/>
      <c r="G29" s="23"/>
      <c r="H29" s="24"/>
      <c r="I29" s="23"/>
      <c r="J29" s="24"/>
      <c r="K29" s="23"/>
      <c r="L29" s="24"/>
      <c r="M29" s="23"/>
      <c r="N29" s="24"/>
      <c r="O29" s="23"/>
      <c r="P29" s="24">
        <v>1</v>
      </c>
      <c r="Q29" s="23">
        <v>1</v>
      </c>
      <c r="R29" s="24">
        <v>1</v>
      </c>
      <c r="S29" s="23">
        <v>1</v>
      </c>
      <c r="T29" s="24"/>
      <c r="U29" s="23"/>
      <c r="V29" s="24"/>
      <c r="W29" s="23"/>
      <c r="X29" s="24"/>
      <c r="Y29" s="23"/>
      <c r="Z29" s="24"/>
      <c r="AA29" s="23"/>
      <c r="AB29" s="24"/>
      <c r="AC29" s="23"/>
      <c r="AD29" s="24"/>
      <c r="AE29" s="23"/>
      <c r="AF29" s="24"/>
      <c r="AG29" s="27">
        <f t="shared" si="7"/>
        <v>4</v>
      </c>
      <c r="AH29" s="27">
        <v>0</v>
      </c>
      <c r="AI29" s="27">
        <f t="shared" si="1"/>
        <v>4</v>
      </c>
      <c r="AJ29" s="28">
        <f t="shared" si="8"/>
        <v>1</v>
      </c>
      <c r="AK29" s="29">
        <v>30</v>
      </c>
      <c r="AL29" s="29">
        <f t="shared" si="9"/>
        <v>120</v>
      </c>
      <c r="AM29" s="29">
        <f>SUM(AL29+'MONTH 3'!AM29)</f>
        <v>300</v>
      </c>
      <c r="AN29" s="29">
        <f t="shared" si="10"/>
        <v>6000</v>
      </c>
      <c r="AO29" s="33">
        <f t="shared" si="5"/>
        <v>0.05</v>
      </c>
    </row>
    <row r="30" spans="1:41" ht="30" customHeight="1" x14ac:dyDescent="0.25">
      <c r="A30" s="6" t="s">
        <v>16</v>
      </c>
      <c r="B30" s="24"/>
      <c r="C30" s="23"/>
      <c r="D30" s="24"/>
      <c r="E30" s="23"/>
      <c r="F30" s="24"/>
      <c r="G30" s="23"/>
      <c r="H30" s="24"/>
      <c r="I30" s="23"/>
      <c r="J30" s="24"/>
      <c r="K30" s="23"/>
      <c r="L30" s="24"/>
      <c r="M30" s="23"/>
      <c r="N30" s="24"/>
      <c r="O30" s="23"/>
      <c r="P30" s="24"/>
      <c r="Q30" s="23">
        <v>1</v>
      </c>
      <c r="R30" s="24">
        <v>1</v>
      </c>
      <c r="S30" s="23">
        <v>1</v>
      </c>
      <c r="T30" s="24">
        <v>1</v>
      </c>
      <c r="U30" s="23"/>
      <c r="V30" s="24"/>
      <c r="W30" s="23"/>
      <c r="X30" s="24"/>
      <c r="Y30" s="23"/>
      <c r="Z30" s="24"/>
      <c r="AA30" s="23"/>
      <c r="AB30" s="24"/>
      <c r="AC30" s="23"/>
      <c r="AD30" s="24"/>
      <c r="AE30" s="23"/>
      <c r="AF30" s="24"/>
      <c r="AG30" s="27">
        <f t="shared" si="7"/>
        <v>4</v>
      </c>
      <c r="AH30" s="27">
        <v>0</v>
      </c>
      <c r="AI30" s="27">
        <f t="shared" si="1"/>
        <v>4</v>
      </c>
      <c r="AJ30" s="28">
        <f t="shared" si="8"/>
        <v>1</v>
      </c>
      <c r="AK30" s="29">
        <v>7.25</v>
      </c>
      <c r="AL30" s="29">
        <f t="shared" si="9"/>
        <v>29</v>
      </c>
      <c r="AM30" s="29">
        <f>SUM(AL30+'MONTH 3'!AM30)</f>
        <v>72.5</v>
      </c>
      <c r="AN30" s="29">
        <f t="shared" si="10"/>
        <v>1450</v>
      </c>
      <c r="AO30" s="33">
        <f t="shared" si="5"/>
        <v>0.05</v>
      </c>
    </row>
    <row r="31" spans="1:41" ht="30" customHeight="1" x14ac:dyDescent="0.25">
      <c r="A31" s="6" t="s">
        <v>15</v>
      </c>
      <c r="B31" s="24"/>
      <c r="C31" s="23"/>
      <c r="D31" s="24"/>
      <c r="E31" s="23"/>
      <c r="F31" s="24"/>
      <c r="G31" s="23"/>
      <c r="H31" s="24"/>
      <c r="I31" s="23"/>
      <c r="J31" s="24"/>
      <c r="K31" s="23"/>
      <c r="L31" s="24"/>
      <c r="M31" s="23"/>
      <c r="N31" s="24"/>
      <c r="O31" s="23"/>
      <c r="P31" s="24"/>
      <c r="Q31" s="23"/>
      <c r="R31" s="24">
        <v>1</v>
      </c>
      <c r="S31" s="23">
        <v>1</v>
      </c>
      <c r="T31" s="24">
        <v>1</v>
      </c>
      <c r="U31" s="23">
        <v>1</v>
      </c>
      <c r="V31" s="24"/>
      <c r="W31" s="23"/>
      <c r="X31" s="24"/>
      <c r="Y31" s="23"/>
      <c r="Z31" s="24"/>
      <c r="AA31" s="23"/>
      <c r="AB31" s="24"/>
      <c r="AC31" s="23"/>
      <c r="AD31" s="24"/>
      <c r="AE31" s="23"/>
      <c r="AF31" s="24"/>
      <c r="AG31" s="27">
        <f t="shared" si="7"/>
        <v>4</v>
      </c>
      <c r="AH31" s="27">
        <v>0</v>
      </c>
      <c r="AI31" s="27">
        <f t="shared" si="1"/>
        <v>4</v>
      </c>
      <c r="AJ31" s="28">
        <f t="shared" si="8"/>
        <v>1</v>
      </c>
      <c r="AK31" s="29">
        <v>15</v>
      </c>
      <c r="AL31" s="29">
        <f t="shared" si="9"/>
        <v>60</v>
      </c>
      <c r="AM31" s="29">
        <f>SUM(AL31+'MONTH 3'!AM31)</f>
        <v>150</v>
      </c>
      <c r="AN31" s="29">
        <f t="shared" si="10"/>
        <v>3000</v>
      </c>
      <c r="AO31" s="33">
        <f t="shared" si="5"/>
        <v>0.05</v>
      </c>
    </row>
    <row r="32" spans="1:41" ht="17.399999999999999" customHeight="1" x14ac:dyDescent="0.25">
      <c r="A32" s="36" t="s">
        <v>55</v>
      </c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9"/>
      <c r="AH32" s="39"/>
      <c r="AI32" s="39"/>
      <c r="AJ32" s="39"/>
      <c r="AK32" s="39"/>
      <c r="AL32" s="39"/>
      <c r="AM32" s="39"/>
      <c r="AN32" s="39"/>
      <c r="AO32" s="39"/>
    </row>
    <row r="33" spans="1:41" ht="30" customHeight="1" x14ac:dyDescent="0.25">
      <c r="A33" s="5" t="s">
        <v>48</v>
      </c>
      <c r="B33" s="24"/>
      <c r="C33" s="23"/>
      <c r="D33" s="24"/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Q33" s="23"/>
      <c r="R33" s="24"/>
      <c r="S33" s="23">
        <v>1</v>
      </c>
      <c r="T33" s="24">
        <v>1</v>
      </c>
      <c r="U33" s="23">
        <v>1</v>
      </c>
      <c r="V33" s="24">
        <v>1</v>
      </c>
      <c r="W33" s="23"/>
      <c r="X33" s="24"/>
      <c r="Y33" s="23"/>
      <c r="Z33" s="24"/>
      <c r="AA33" s="23"/>
      <c r="AB33" s="24"/>
      <c r="AC33" s="23"/>
      <c r="AD33" s="24"/>
      <c r="AE33" s="23"/>
      <c r="AF33" s="24"/>
      <c r="AG33" s="27">
        <f t="shared" ref="AG33:AG44" si="11">SUM(B33:AF33)</f>
        <v>4</v>
      </c>
      <c r="AH33" s="27">
        <v>0</v>
      </c>
      <c r="AI33" s="27">
        <f t="shared" si="1"/>
        <v>4</v>
      </c>
      <c r="AJ33" s="28">
        <f t="shared" ref="AJ33:AJ44" si="12">(AG33+AH33)/AI33</f>
        <v>1</v>
      </c>
      <c r="AK33" s="29">
        <v>7.25</v>
      </c>
      <c r="AL33" s="29">
        <f t="shared" ref="AL33:AL44" si="13">AK33*AG33</f>
        <v>29</v>
      </c>
      <c r="AM33" s="29">
        <f>SUM(AL33+'MONTH 3'!AM33)</f>
        <v>72.5</v>
      </c>
      <c r="AN33" s="29">
        <f t="shared" si="10"/>
        <v>1450</v>
      </c>
      <c r="AO33" s="33">
        <f t="shared" si="5"/>
        <v>0.05</v>
      </c>
    </row>
    <row r="34" spans="1:41" ht="30" customHeight="1" x14ac:dyDescent="0.25">
      <c r="A34" s="5" t="s">
        <v>37</v>
      </c>
      <c r="B34" s="24"/>
      <c r="C34" s="23"/>
      <c r="D34" s="24"/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3"/>
      <c r="R34" s="24"/>
      <c r="S34" s="23"/>
      <c r="T34" s="24">
        <v>1</v>
      </c>
      <c r="U34" s="23">
        <v>1</v>
      </c>
      <c r="V34" s="24">
        <v>1</v>
      </c>
      <c r="W34" s="23">
        <v>1</v>
      </c>
      <c r="X34" s="24"/>
      <c r="Y34" s="23"/>
      <c r="Z34" s="24"/>
      <c r="AA34" s="23"/>
      <c r="AB34" s="24"/>
      <c r="AC34" s="23"/>
      <c r="AD34" s="24"/>
      <c r="AE34" s="23"/>
      <c r="AF34" s="24"/>
      <c r="AG34" s="27">
        <f t="shared" si="11"/>
        <v>4</v>
      </c>
      <c r="AH34" s="27">
        <v>0</v>
      </c>
      <c r="AI34" s="27">
        <f t="shared" si="1"/>
        <v>4</v>
      </c>
      <c r="AJ34" s="28">
        <f t="shared" si="12"/>
        <v>1</v>
      </c>
      <c r="AK34" s="29">
        <v>7.25</v>
      </c>
      <c r="AL34" s="29">
        <f t="shared" si="13"/>
        <v>29</v>
      </c>
      <c r="AM34" s="29">
        <f>SUM(AL34+'MONTH 3'!AM34)</f>
        <v>72.5</v>
      </c>
      <c r="AN34" s="29">
        <f t="shared" si="10"/>
        <v>1450</v>
      </c>
      <c r="AO34" s="33">
        <f t="shared" si="5"/>
        <v>0.05</v>
      </c>
    </row>
    <row r="35" spans="1:41" ht="30" customHeight="1" x14ac:dyDescent="0.25">
      <c r="A35" s="6" t="s">
        <v>0</v>
      </c>
      <c r="B35" s="24"/>
      <c r="C35" s="23"/>
      <c r="D35" s="24"/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>
        <v>1</v>
      </c>
      <c r="V35" s="24">
        <v>1</v>
      </c>
      <c r="W35" s="23">
        <v>1</v>
      </c>
      <c r="X35" s="24">
        <v>1</v>
      </c>
      <c r="Y35" s="23"/>
      <c r="Z35" s="24"/>
      <c r="AA35" s="23"/>
      <c r="AB35" s="24"/>
      <c r="AC35" s="23"/>
      <c r="AD35" s="24"/>
      <c r="AE35" s="23"/>
      <c r="AF35" s="24"/>
      <c r="AG35" s="27">
        <f t="shared" si="11"/>
        <v>4</v>
      </c>
      <c r="AH35" s="27">
        <v>0</v>
      </c>
      <c r="AI35" s="27">
        <f t="shared" si="1"/>
        <v>4</v>
      </c>
      <c r="AJ35" s="28">
        <f t="shared" si="12"/>
        <v>1</v>
      </c>
      <c r="AK35" s="29">
        <v>7.25</v>
      </c>
      <c r="AL35" s="29">
        <f t="shared" si="13"/>
        <v>29</v>
      </c>
      <c r="AM35" s="29">
        <f>SUM(AL35+'MONTH 3'!AM35)</f>
        <v>72.5</v>
      </c>
      <c r="AN35" s="29">
        <f t="shared" si="10"/>
        <v>1450</v>
      </c>
      <c r="AO35" s="33">
        <f t="shared" si="5"/>
        <v>0.05</v>
      </c>
    </row>
    <row r="36" spans="1:41" ht="30" customHeight="1" x14ac:dyDescent="0.25">
      <c r="A36" s="6" t="s">
        <v>27</v>
      </c>
      <c r="B36" s="24"/>
      <c r="C36" s="23"/>
      <c r="D36" s="24"/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>
        <v>1</v>
      </c>
      <c r="W36" s="23">
        <v>1</v>
      </c>
      <c r="X36" s="24">
        <v>1</v>
      </c>
      <c r="Y36" s="23">
        <v>1</v>
      </c>
      <c r="Z36" s="24"/>
      <c r="AA36" s="23"/>
      <c r="AB36" s="24"/>
      <c r="AC36" s="23"/>
      <c r="AD36" s="24"/>
      <c r="AE36" s="23"/>
      <c r="AF36" s="24"/>
      <c r="AG36" s="27">
        <f t="shared" si="11"/>
        <v>4</v>
      </c>
      <c r="AH36" s="27">
        <v>0</v>
      </c>
      <c r="AI36" s="27">
        <f t="shared" si="1"/>
        <v>4</v>
      </c>
      <c r="AJ36" s="28">
        <f t="shared" si="12"/>
        <v>1</v>
      </c>
      <c r="AK36" s="29">
        <v>7.25</v>
      </c>
      <c r="AL36" s="29">
        <f t="shared" si="13"/>
        <v>29</v>
      </c>
      <c r="AM36" s="29">
        <f>SUM(AL36+'MONTH 3'!AM36)</f>
        <v>72.5</v>
      </c>
      <c r="AN36" s="29">
        <f t="shared" si="10"/>
        <v>1450</v>
      </c>
      <c r="AO36" s="33">
        <f t="shared" si="5"/>
        <v>0.05</v>
      </c>
    </row>
    <row r="37" spans="1:41" ht="30" customHeight="1" x14ac:dyDescent="0.25">
      <c r="A37" s="6" t="s">
        <v>24</v>
      </c>
      <c r="B37" s="24"/>
      <c r="C37" s="23"/>
      <c r="D37" s="24"/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>
        <v>1</v>
      </c>
      <c r="X37" s="24">
        <v>1</v>
      </c>
      <c r="Y37" s="23">
        <v>1</v>
      </c>
      <c r="Z37" s="24">
        <v>1</v>
      </c>
      <c r="AA37" s="23"/>
      <c r="AB37" s="24"/>
      <c r="AC37" s="23"/>
      <c r="AD37" s="24"/>
      <c r="AE37" s="23"/>
      <c r="AF37" s="24"/>
      <c r="AG37" s="27">
        <f t="shared" si="11"/>
        <v>4</v>
      </c>
      <c r="AH37" s="27">
        <v>0</v>
      </c>
      <c r="AI37" s="27">
        <f t="shared" si="1"/>
        <v>4</v>
      </c>
      <c r="AJ37" s="28">
        <f t="shared" si="12"/>
        <v>1</v>
      </c>
      <c r="AK37" s="29">
        <v>7.25</v>
      </c>
      <c r="AL37" s="29">
        <f t="shared" si="13"/>
        <v>29</v>
      </c>
      <c r="AM37" s="29">
        <f>SUM(AL37+'MONTH 3'!AM37)</f>
        <v>72.5</v>
      </c>
      <c r="AN37" s="29">
        <f t="shared" si="10"/>
        <v>1450</v>
      </c>
      <c r="AO37" s="33">
        <f t="shared" si="5"/>
        <v>0.05</v>
      </c>
    </row>
    <row r="38" spans="1:41" ht="30" customHeight="1" x14ac:dyDescent="0.25">
      <c r="A38" s="6" t="s">
        <v>38</v>
      </c>
      <c r="B38" s="24"/>
      <c r="C38" s="23"/>
      <c r="D38" s="24"/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/>
      <c r="X38" s="24">
        <v>1</v>
      </c>
      <c r="Y38" s="23">
        <v>1</v>
      </c>
      <c r="Z38" s="24">
        <v>1</v>
      </c>
      <c r="AA38" s="23">
        <v>1</v>
      </c>
      <c r="AB38" s="24"/>
      <c r="AC38" s="23"/>
      <c r="AD38" s="24"/>
      <c r="AE38" s="23"/>
      <c r="AF38" s="24"/>
      <c r="AG38" s="27">
        <f t="shared" si="11"/>
        <v>4</v>
      </c>
      <c r="AH38" s="27">
        <v>0</v>
      </c>
      <c r="AI38" s="27">
        <f t="shared" si="1"/>
        <v>4</v>
      </c>
      <c r="AJ38" s="28">
        <f t="shared" si="12"/>
        <v>1</v>
      </c>
      <c r="AK38" s="29">
        <v>7.25</v>
      </c>
      <c r="AL38" s="29">
        <f t="shared" si="13"/>
        <v>29</v>
      </c>
      <c r="AM38" s="29">
        <f>SUM(AL38+'MONTH 3'!AM38)</f>
        <v>72.5</v>
      </c>
      <c r="AN38" s="29">
        <f t="shared" si="10"/>
        <v>1450</v>
      </c>
      <c r="AO38" s="33">
        <f t="shared" si="5"/>
        <v>0.05</v>
      </c>
    </row>
    <row r="39" spans="1:41" ht="30" customHeight="1" x14ac:dyDescent="0.25">
      <c r="A39" s="6" t="s">
        <v>11</v>
      </c>
      <c r="B39" s="24"/>
      <c r="C39" s="23"/>
      <c r="D39" s="24"/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/>
      <c r="X39" s="24"/>
      <c r="Y39" s="23">
        <v>1</v>
      </c>
      <c r="Z39" s="24">
        <v>1</v>
      </c>
      <c r="AA39" s="23">
        <v>1</v>
      </c>
      <c r="AB39" s="24">
        <v>1</v>
      </c>
      <c r="AC39" s="23"/>
      <c r="AD39" s="24"/>
      <c r="AE39" s="23"/>
      <c r="AF39" s="24"/>
      <c r="AG39" s="27">
        <f t="shared" si="11"/>
        <v>4</v>
      </c>
      <c r="AH39" s="27">
        <v>0</v>
      </c>
      <c r="AI39" s="27">
        <f t="shared" si="1"/>
        <v>4</v>
      </c>
      <c r="AJ39" s="28">
        <f t="shared" si="12"/>
        <v>1</v>
      </c>
      <c r="AK39" s="29">
        <v>7.25</v>
      </c>
      <c r="AL39" s="29">
        <f t="shared" si="13"/>
        <v>29</v>
      </c>
      <c r="AM39" s="29">
        <f>SUM(AL39+'MONTH 3'!AM39)</f>
        <v>72.5</v>
      </c>
      <c r="AN39" s="29">
        <f t="shared" si="10"/>
        <v>1450</v>
      </c>
      <c r="AO39" s="33">
        <f t="shared" si="5"/>
        <v>0.05</v>
      </c>
    </row>
    <row r="40" spans="1:41" ht="30" customHeight="1" x14ac:dyDescent="0.25">
      <c r="A40" s="6" t="s">
        <v>61</v>
      </c>
      <c r="B40" s="24"/>
      <c r="C40" s="23"/>
      <c r="D40" s="24"/>
      <c r="E40" s="23"/>
      <c r="F40" s="24"/>
      <c r="G40" s="23"/>
      <c r="H40" s="24"/>
      <c r="I40" s="23"/>
      <c r="J40" s="24"/>
      <c r="K40" s="23"/>
      <c r="L40" s="24"/>
      <c r="M40" s="23"/>
      <c r="N40" s="24"/>
      <c r="O40" s="23"/>
      <c r="P40" s="24"/>
      <c r="Q40" s="23"/>
      <c r="R40" s="24"/>
      <c r="S40" s="23"/>
      <c r="T40" s="24"/>
      <c r="U40" s="23"/>
      <c r="V40" s="24"/>
      <c r="W40" s="23"/>
      <c r="X40" s="24"/>
      <c r="Y40" s="23"/>
      <c r="Z40" s="24">
        <v>1</v>
      </c>
      <c r="AA40" s="23">
        <v>1</v>
      </c>
      <c r="AB40" s="24">
        <v>1</v>
      </c>
      <c r="AC40" s="23">
        <v>1</v>
      </c>
      <c r="AD40" s="24"/>
      <c r="AE40" s="23"/>
      <c r="AF40" s="24"/>
      <c r="AG40" s="27">
        <f t="shared" si="11"/>
        <v>4</v>
      </c>
      <c r="AH40" s="27">
        <v>0</v>
      </c>
      <c r="AI40" s="27">
        <f t="shared" si="1"/>
        <v>4</v>
      </c>
      <c r="AJ40" s="28">
        <f t="shared" si="12"/>
        <v>1</v>
      </c>
      <c r="AK40" s="29">
        <v>7.25</v>
      </c>
      <c r="AL40" s="29">
        <f t="shared" si="13"/>
        <v>29</v>
      </c>
      <c r="AM40" s="29">
        <f>SUM(AL40+'MONTH 3'!AM40)</f>
        <v>72.5</v>
      </c>
      <c r="AN40" s="29">
        <f t="shared" si="10"/>
        <v>1450</v>
      </c>
      <c r="AO40" s="33">
        <f t="shared" si="5"/>
        <v>0.05</v>
      </c>
    </row>
    <row r="41" spans="1:41" ht="30" customHeight="1" x14ac:dyDescent="0.25">
      <c r="A41" s="6" t="s">
        <v>62</v>
      </c>
      <c r="B41" s="24"/>
      <c r="C41" s="23"/>
      <c r="D41" s="24"/>
      <c r="E41" s="23"/>
      <c r="F41" s="24"/>
      <c r="G41" s="23"/>
      <c r="H41" s="24"/>
      <c r="I41" s="23"/>
      <c r="J41" s="24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/>
      <c r="V41" s="24"/>
      <c r="W41" s="23"/>
      <c r="X41" s="24"/>
      <c r="Y41" s="23"/>
      <c r="Z41" s="24"/>
      <c r="AA41" s="23">
        <v>1</v>
      </c>
      <c r="AB41" s="24">
        <v>1</v>
      </c>
      <c r="AC41" s="23">
        <v>1</v>
      </c>
      <c r="AD41" s="24">
        <v>1</v>
      </c>
      <c r="AE41" s="23"/>
      <c r="AF41" s="24"/>
      <c r="AG41" s="27">
        <f t="shared" si="11"/>
        <v>4</v>
      </c>
      <c r="AH41" s="27">
        <v>0</v>
      </c>
      <c r="AI41" s="27">
        <f t="shared" si="1"/>
        <v>4</v>
      </c>
      <c r="AJ41" s="28">
        <f t="shared" si="12"/>
        <v>1</v>
      </c>
      <c r="AK41" s="29">
        <v>7.25</v>
      </c>
      <c r="AL41" s="29">
        <f t="shared" si="13"/>
        <v>29</v>
      </c>
      <c r="AM41" s="29">
        <f>SUM(AL41+'MONTH 3'!AM41)</f>
        <v>72.5</v>
      </c>
      <c r="AN41" s="29">
        <f t="shared" si="10"/>
        <v>1450</v>
      </c>
      <c r="AO41" s="33">
        <f t="shared" si="5"/>
        <v>0.05</v>
      </c>
    </row>
    <row r="42" spans="1:41" ht="30" customHeight="1" x14ac:dyDescent="0.25">
      <c r="A42" s="5" t="s">
        <v>12</v>
      </c>
      <c r="B42" s="24"/>
      <c r="C42" s="23"/>
      <c r="D42" s="24"/>
      <c r="E42" s="23"/>
      <c r="F42" s="24"/>
      <c r="G42" s="23"/>
      <c r="H42" s="24"/>
      <c r="I42" s="23"/>
      <c r="J42" s="24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/>
      <c r="X42" s="24"/>
      <c r="Y42" s="23"/>
      <c r="Z42" s="24"/>
      <c r="AA42" s="23"/>
      <c r="AB42" s="24">
        <v>1</v>
      </c>
      <c r="AC42" s="23">
        <v>1</v>
      </c>
      <c r="AD42" s="24">
        <v>1</v>
      </c>
      <c r="AE42" s="23">
        <v>1</v>
      </c>
      <c r="AF42" s="24"/>
      <c r="AG42" s="27">
        <f t="shared" si="11"/>
        <v>4</v>
      </c>
      <c r="AH42" s="27">
        <v>0</v>
      </c>
      <c r="AI42" s="27">
        <f t="shared" si="1"/>
        <v>4</v>
      </c>
      <c r="AJ42" s="28">
        <f t="shared" si="12"/>
        <v>1</v>
      </c>
      <c r="AK42" s="29">
        <v>7.25</v>
      </c>
      <c r="AL42" s="29">
        <f t="shared" si="13"/>
        <v>29</v>
      </c>
      <c r="AM42" s="29">
        <f>SUM(AL42+'MONTH 3'!AM42)</f>
        <v>72.5</v>
      </c>
      <c r="AN42" s="29">
        <f t="shared" si="10"/>
        <v>1450</v>
      </c>
      <c r="AO42" s="33">
        <f t="shared" si="5"/>
        <v>0.05</v>
      </c>
    </row>
    <row r="43" spans="1:41" ht="30" customHeight="1" x14ac:dyDescent="0.25">
      <c r="A43" s="6" t="s">
        <v>13</v>
      </c>
      <c r="B43" s="24"/>
      <c r="C43" s="23"/>
      <c r="D43" s="24"/>
      <c r="E43" s="23"/>
      <c r="F43" s="24"/>
      <c r="G43" s="23"/>
      <c r="H43" s="24"/>
      <c r="I43" s="23"/>
      <c r="J43" s="24"/>
      <c r="K43" s="23"/>
      <c r="L43" s="24"/>
      <c r="M43" s="23"/>
      <c r="N43" s="24"/>
      <c r="O43" s="23"/>
      <c r="P43" s="24"/>
      <c r="Q43" s="23"/>
      <c r="R43" s="24"/>
      <c r="S43" s="23"/>
      <c r="T43" s="24"/>
      <c r="U43" s="23"/>
      <c r="V43" s="24"/>
      <c r="W43" s="23"/>
      <c r="X43" s="24"/>
      <c r="Y43" s="23"/>
      <c r="Z43" s="24"/>
      <c r="AA43" s="23"/>
      <c r="AB43" s="24"/>
      <c r="AC43" s="23">
        <v>1</v>
      </c>
      <c r="AD43" s="24">
        <v>1</v>
      </c>
      <c r="AE43" s="23">
        <v>1</v>
      </c>
      <c r="AF43" s="24">
        <v>1</v>
      </c>
      <c r="AG43" s="27">
        <f t="shared" si="11"/>
        <v>4</v>
      </c>
      <c r="AH43" s="27">
        <v>0</v>
      </c>
      <c r="AI43" s="27">
        <f t="shared" si="1"/>
        <v>4</v>
      </c>
      <c r="AJ43" s="28">
        <f t="shared" si="12"/>
        <v>1</v>
      </c>
      <c r="AK43" s="29">
        <v>7.25</v>
      </c>
      <c r="AL43" s="29">
        <f t="shared" si="13"/>
        <v>29</v>
      </c>
      <c r="AM43" s="29">
        <f>SUM(AL43+'MONTH 3'!AM43)</f>
        <v>72.5</v>
      </c>
      <c r="AN43" s="29">
        <f t="shared" si="10"/>
        <v>1450</v>
      </c>
      <c r="AO43" s="33">
        <f t="shared" si="5"/>
        <v>0.05</v>
      </c>
    </row>
    <row r="44" spans="1:41" ht="30" customHeight="1" x14ac:dyDescent="0.25">
      <c r="A44" s="6" t="s">
        <v>47</v>
      </c>
      <c r="B44" s="24">
        <v>1</v>
      </c>
      <c r="C44" s="23"/>
      <c r="D44" s="24"/>
      <c r="E44" s="23"/>
      <c r="F44" s="24"/>
      <c r="G44" s="23"/>
      <c r="H44" s="24"/>
      <c r="I44" s="23"/>
      <c r="J44" s="24"/>
      <c r="K44" s="23"/>
      <c r="L44" s="24"/>
      <c r="M44" s="23"/>
      <c r="N44" s="24"/>
      <c r="O44" s="23"/>
      <c r="P44" s="24"/>
      <c r="Q44" s="23"/>
      <c r="R44" s="24"/>
      <c r="S44" s="23"/>
      <c r="T44" s="24"/>
      <c r="U44" s="23"/>
      <c r="V44" s="24"/>
      <c r="W44" s="23"/>
      <c r="X44" s="24"/>
      <c r="Y44" s="23"/>
      <c r="Z44" s="24"/>
      <c r="AA44" s="23"/>
      <c r="AB44" s="24"/>
      <c r="AC44" s="23"/>
      <c r="AD44" s="24">
        <v>1</v>
      </c>
      <c r="AE44" s="23">
        <v>1</v>
      </c>
      <c r="AF44" s="24">
        <v>1</v>
      </c>
      <c r="AG44" s="27">
        <f t="shared" si="11"/>
        <v>4</v>
      </c>
      <c r="AH44" s="27">
        <v>0</v>
      </c>
      <c r="AI44" s="27">
        <f t="shared" si="1"/>
        <v>4</v>
      </c>
      <c r="AJ44" s="28">
        <f t="shared" si="12"/>
        <v>1</v>
      </c>
      <c r="AK44" s="29">
        <v>7.25</v>
      </c>
      <c r="AL44" s="29">
        <f t="shared" si="13"/>
        <v>29</v>
      </c>
      <c r="AM44" s="29">
        <f>SUM(AL44+'MONTH 3'!AM44)</f>
        <v>72.5</v>
      </c>
      <c r="AN44" s="29">
        <f t="shared" si="10"/>
        <v>1450</v>
      </c>
      <c r="AO44" s="33">
        <f t="shared" si="5"/>
        <v>0.05</v>
      </c>
    </row>
    <row r="45" spans="1:41" ht="17.399999999999999" customHeight="1" x14ac:dyDescent="0.25">
      <c r="A45" s="36" t="s">
        <v>57</v>
      </c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9"/>
      <c r="AH45" s="39"/>
      <c r="AI45" s="39"/>
      <c r="AJ45" s="39"/>
      <c r="AK45" s="39"/>
      <c r="AL45" s="39"/>
      <c r="AM45" s="39"/>
      <c r="AN45" s="39"/>
      <c r="AO45" s="39"/>
    </row>
    <row r="46" spans="1:41" ht="30" customHeight="1" x14ac:dyDescent="0.25">
      <c r="A46" s="5" t="s">
        <v>63</v>
      </c>
      <c r="B46" s="24">
        <v>1</v>
      </c>
      <c r="C46" s="23">
        <v>1</v>
      </c>
      <c r="D46" s="24"/>
      <c r="E46" s="23"/>
      <c r="F46" s="24"/>
      <c r="G46" s="23"/>
      <c r="H46" s="24"/>
      <c r="I46" s="23"/>
      <c r="J46" s="24"/>
      <c r="K46" s="23"/>
      <c r="L46" s="24"/>
      <c r="M46" s="23"/>
      <c r="N46" s="24"/>
      <c r="O46" s="23"/>
      <c r="P46" s="24"/>
      <c r="Q46" s="23"/>
      <c r="R46" s="24"/>
      <c r="S46" s="23"/>
      <c r="T46" s="24"/>
      <c r="U46" s="23"/>
      <c r="V46" s="24"/>
      <c r="W46" s="23"/>
      <c r="X46" s="24"/>
      <c r="Y46" s="23"/>
      <c r="Z46" s="24"/>
      <c r="AA46" s="23"/>
      <c r="AB46" s="24"/>
      <c r="AC46" s="23"/>
      <c r="AD46" s="24"/>
      <c r="AE46" s="23">
        <v>1</v>
      </c>
      <c r="AF46" s="24">
        <v>1</v>
      </c>
      <c r="AG46" s="27">
        <f t="shared" ref="AG46:AG49" si="14">SUM(B46:AF46)</f>
        <v>4</v>
      </c>
      <c r="AH46" s="27">
        <v>0</v>
      </c>
      <c r="AI46" s="27">
        <f t="shared" si="1"/>
        <v>4</v>
      </c>
      <c r="AJ46" s="28">
        <f t="shared" ref="AJ46:AJ49" si="15">(AG46+AH46)/AI46</f>
        <v>1</v>
      </c>
      <c r="AK46" s="29">
        <v>7.25</v>
      </c>
      <c r="AL46" s="29">
        <f t="shared" ref="AL46:AL49" si="16">AK46*AG46</f>
        <v>29</v>
      </c>
      <c r="AM46" s="29">
        <f>SUM(AL46+'MONTH 3'!AM46)</f>
        <v>72.5</v>
      </c>
      <c r="AN46" s="29">
        <f t="shared" si="10"/>
        <v>1450</v>
      </c>
      <c r="AO46" s="33">
        <f t="shared" si="5"/>
        <v>0.05</v>
      </c>
    </row>
    <row r="47" spans="1:41" ht="30" customHeight="1" x14ac:dyDescent="0.25">
      <c r="A47" s="6" t="s">
        <v>36</v>
      </c>
      <c r="B47" s="22">
        <v>1</v>
      </c>
      <c r="C47" s="23">
        <v>1</v>
      </c>
      <c r="D47" s="24">
        <v>1</v>
      </c>
      <c r="E47" s="23"/>
      <c r="F47" s="24"/>
      <c r="G47" s="23"/>
      <c r="H47" s="24"/>
      <c r="I47" s="23"/>
      <c r="J47" s="24"/>
      <c r="K47" s="23"/>
      <c r="L47" s="24"/>
      <c r="M47" s="23"/>
      <c r="N47" s="24"/>
      <c r="O47" s="23"/>
      <c r="P47" s="24"/>
      <c r="Q47" s="23"/>
      <c r="R47" s="24"/>
      <c r="S47" s="23"/>
      <c r="T47" s="24"/>
      <c r="U47" s="23"/>
      <c r="V47" s="24"/>
      <c r="W47" s="23"/>
      <c r="X47" s="24"/>
      <c r="Y47" s="23"/>
      <c r="Z47" s="24"/>
      <c r="AA47" s="23"/>
      <c r="AB47" s="24"/>
      <c r="AC47" s="23"/>
      <c r="AD47" s="24"/>
      <c r="AE47" s="23"/>
      <c r="AF47" s="24">
        <v>1</v>
      </c>
      <c r="AG47" s="27">
        <f t="shared" si="14"/>
        <v>4</v>
      </c>
      <c r="AH47" s="27">
        <v>0</v>
      </c>
      <c r="AI47" s="27">
        <f t="shared" si="1"/>
        <v>4</v>
      </c>
      <c r="AJ47" s="28">
        <f t="shared" si="15"/>
        <v>1</v>
      </c>
      <c r="AK47" s="29">
        <v>7.25</v>
      </c>
      <c r="AL47" s="29">
        <f t="shared" si="16"/>
        <v>29</v>
      </c>
      <c r="AM47" s="29">
        <f>SUM(AL47+'MONTH 3'!AM47)</f>
        <v>72.5</v>
      </c>
      <c r="AN47" s="29">
        <f>AK47*25</f>
        <v>181.25</v>
      </c>
      <c r="AO47" s="33">
        <f t="shared" si="5"/>
        <v>0.4</v>
      </c>
    </row>
    <row r="48" spans="1:41" ht="30" customHeight="1" x14ac:dyDescent="0.25">
      <c r="A48" s="6" t="s">
        <v>18</v>
      </c>
      <c r="B48" s="24">
        <v>1</v>
      </c>
      <c r="C48" s="23">
        <v>1</v>
      </c>
      <c r="D48" s="24">
        <v>1</v>
      </c>
      <c r="E48" s="23">
        <v>1</v>
      </c>
      <c r="F48" s="24"/>
      <c r="G48" s="23"/>
      <c r="H48" s="24"/>
      <c r="I48" s="23"/>
      <c r="J48" s="24"/>
      <c r="K48" s="23"/>
      <c r="L48" s="24"/>
      <c r="M48" s="23"/>
      <c r="N48" s="24"/>
      <c r="O48" s="23"/>
      <c r="P48" s="24"/>
      <c r="Q48" s="23"/>
      <c r="R48" s="24"/>
      <c r="S48" s="23"/>
      <c r="T48" s="24"/>
      <c r="U48" s="23"/>
      <c r="V48" s="24"/>
      <c r="W48" s="23"/>
      <c r="X48" s="24"/>
      <c r="Y48" s="23"/>
      <c r="Z48" s="24"/>
      <c r="AA48" s="23"/>
      <c r="AB48" s="24"/>
      <c r="AC48" s="23"/>
      <c r="AD48" s="24"/>
      <c r="AE48" s="23"/>
      <c r="AF48" s="24"/>
      <c r="AG48" s="27">
        <f t="shared" si="14"/>
        <v>4</v>
      </c>
      <c r="AH48" s="27">
        <v>0</v>
      </c>
      <c r="AI48" s="27">
        <f t="shared" si="1"/>
        <v>4</v>
      </c>
      <c r="AJ48" s="28">
        <f t="shared" si="15"/>
        <v>1</v>
      </c>
      <c r="AK48" s="29">
        <v>7.25</v>
      </c>
      <c r="AL48" s="29">
        <f t="shared" si="16"/>
        <v>29</v>
      </c>
      <c r="AM48" s="29">
        <f>SUM(AL48+'MONTH 3'!AM48)</f>
        <v>72.5</v>
      </c>
      <c r="AN48" s="29">
        <f t="shared" si="10"/>
        <v>1450</v>
      </c>
      <c r="AO48" s="33">
        <f t="shared" si="5"/>
        <v>0.05</v>
      </c>
    </row>
    <row r="49" spans="1:41" ht="30" customHeight="1" x14ac:dyDescent="0.25">
      <c r="A49" s="6" t="s">
        <v>19</v>
      </c>
      <c r="B49" s="24"/>
      <c r="C49" s="23">
        <v>1</v>
      </c>
      <c r="D49" s="24">
        <v>1</v>
      </c>
      <c r="E49" s="23">
        <v>1</v>
      </c>
      <c r="F49" s="24">
        <v>1</v>
      </c>
      <c r="G49" s="23"/>
      <c r="H49" s="24"/>
      <c r="I49" s="23"/>
      <c r="J49" s="24"/>
      <c r="K49" s="23"/>
      <c r="L49" s="24"/>
      <c r="M49" s="23"/>
      <c r="N49" s="24"/>
      <c r="O49" s="23"/>
      <c r="P49" s="24"/>
      <c r="Q49" s="23"/>
      <c r="R49" s="24"/>
      <c r="S49" s="23"/>
      <c r="T49" s="24"/>
      <c r="U49" s="23"/>
      <c r="V49" s="24"/>
      <c r="W49" s="23"/>
      <c r="X49" s="24"/>
      <c r="Y49" s="23"/>
      <c r="Z49" s="24"/>
      <c r="AA49" s="23"/>
      <c r="AB49" s="24"/>
      <c r="AC49" s="23"/>
      <c r="AD49" s="24"/>
      <c r="AE49" s="23"/>
      <c r="AF49" s="24"/>
      <c r="AG49" s="27">
        <f t="shared" si="14"/>
        <v>4</v>
      </c>
      <c r="AH49" s="27">
        <v>0</v>
      </c>
      <c r="AI49" s="27">
        <f t="shared" si="1"/>
        <v>4</v>
      </c>
      <c r="AJ49" s="28">
        <f t="shared" si="15"/>
        <v>1</v>
      </c>
      <c r="AK49" s="29">
        <v>7.25</v>
      </c>
      <c r="AL49" s="29">
        <f t="shared" si="16"/>
        <v>29</v>
      </c>
      <c r="AM49" s="29">
        <f>SUM(AL49+'MONTH 3'!AM49)</f>
        <v>72.5</v>
      </c>
      <c r="AN49" s="29">
        <f t="shared" si="10"/>
        <v>1450</v>
      </c>
      <c r="AO49" s="33">
        <f t="shared" si="5"/>
        <v>0.05</v>
      </c>
    </row>
    <row r="50" spans="1:41" ht="17.399999999999999" customHeight="1" x14ac:dyDescent="0.25">
      <c r="A50" s="36" t="s">
        <v>58</v>
      </c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9"/>
      <c r="AH50" s="39"/>
      <c r="AI50" s="39"/>
      <c r="AJ50" s="39"/>
      <c r="AK50" s="39"/>
      <c r="AL50" s="39"/>
      <c r="AM50" s="39"/>
      <c r="AN50" s="39"/>
      <c r="AO50" s="39"/>
    </row>
    <row r="51" spans="1:41" ht="30" customHeight="1" x14ac:dyDescent="0.25">
      <c r="A51" s="5" t="s">
        <v>42</v>
      </c>
      <c r="B51" s="24"/>
      <c r="C51" s="23"/>
      <c r="D51" s="24">
        <v>1</v>
      </c>
      <c r="E51" s="23">
        <v>1</v>
      </c>
      <c r="F51" s="24">
        <v>1</v>
      </c>
      <c r="G51" s="23">
        <v>1</v>
      </c>
      <c r="H51" s="24"/>
      <c r="I51" s="23"/>
      <c r="J51" s="24"/>
      <c r="K51" s="23"/>
      <c r="L51" s="24"/>
      <c r="M51" s="23"/>
      <c r="N51" s="24"/>
      <c r="O51" s="23"/>
      <c r="P51" s="24"/>
      <c r="Q51" s="23"/>
      <c r="R51" s="24"/>
      <c r="S51" s="23"/>
      <c r="T51" s="24"/>
      <c r="U51" s="23"/>
      <c r="V51" s="24"/>
      <c r="W51" s="23"/>
      <c r="X51" s="24"/>
      <c r="Y51" s="23"/>
      <c r="Z51" s="24"/>
      <c r="AA51" s="23"/>
      <c r="AB51" s="24"/>
      <c r="AC51" s="23"/>
      <c r="AD51" s="24"/>
      <c r="AE51" s="23"/>
      <c r="AF51" s="24"/>
      <c r="AG51" s="27">
        <f t="shared" ref="AG51:AG53" si="17">SUM(B51:AF51)</f>
        <v>4</v>
      </c>
      <c r="AH51" s="27">
        <v>0</v>
      </c>
      <c r="AI51" s="27">
        <f t="shared" si="1"/>
        <v>4</v>
      </c>
      <c r="AJ51" s="28">
        <f t="shared" ref="AJ51:AJ53" si="18">(AG51+AH51)/AI51</f>
        <v>1</v>
      </c>
      <c r="AK51" s="29">
        <v>7.25</v>
      </c>
      <c r="AL51" s="29">
        <f t="shared" ref="AL51:AL53" si="19">AK51*AG51</f>
        <v>29</v>
      </c>
      <c r="AM51" s="29">
        <f>SUM(AL51+'MONTH 3'!AM51)</f>
        <v>72.5</v>
      </c>
      <c r="AN51" s="29">
        <f t="shared" si="10"/>
        <v>1450</v>
      </c>
      <c r="AO51" s="33">
        <f t="shared" si="5"/>
        <v>0.05</v>
      </c>
    </row>
    <row r="52" spans="1:41" ht="30" customHeight="1" x14ac:dyDescent="0.25">
      <c r="A52" s="5" t="s">
        <v>14</v>
      </c>
      <c r="B52" s="22"/>
      <c r="C52" s="23"/>
      <c r="D52" s="24"/>
      <c r="E52" s="23">
        <v>1</v>
      </c>
      <c r="F52" s="24">
        <v>1</v>
      </c>
      <c r="G52" s="23">
        <v>1</v>
      </c>
      <c r="H52" s="24">
        <v>1</v>
      </c>
      <c r="I52" s="23"/>
      <c r="J52" s="24"/>
      <c r="K52" s="23"/>
      <c r="L52" s="24"/>
      <c r="M52" s="23"/>
      <c r="N52" s="24"/>
      <c r="O52" s="23"/>
      <c r="P52" s="24"/>
      <c r="Q52" s="23"/>
      <c r="R52" s="24"/>
      <c r="S52" s="23"/>
      <c r="T52" s="24"/>
      <c r="U52" s="23"/>
      <c r="V52" s="24"/>
      <c r="W52" s="23"/>
      <c r="X52" s="24"/>
      <c r="Y52" s="23"/>
      <c r="Z52" s="24"/>
      <c r="AA52" s="23"/>
      <c r="AB52" s="24"/>
      <c r="AC52" s="23"/>
      <c r="AD52" s="24"/>
      <c r="AE52" s="23"/>
      <c r="AF52" s="24"/>
      <c r="AG52" s="27">
        <f t="shared" si="17"/>
        <v>4</v>
      </c>
      <c r="AH52" s="27">
        <v>0</v>
      </c>
      <c r="AI52" s="27">
        <f t="shared" si="1"/>
        <v>4</v>
      </c>
      <c r="AJ52" s="28">
        <f t="shared" si="18"/>
        <v>1</v>
      </c>
      <c r="AK52" s="29">
        <v>7.25</v>
      </c>
      <c r="AL52" s="29">
        <f t="shared" si="19"/>
        <v>29</v>
      </c>
      <c r="AM52" s="29">
        <f>SUM(AL52+'MONTH 3'!AM52)</f>
        <v>72.5</v>
      </c>
      <c r="AN52" s="29">
        <f>AK52*300</f>
        <v>2175</v>
      </c>
      <c r="AO52" s="33">
        <f t="shared" si="5"/>
        <v>3.3333333333333333E-2</v>
      </c>
    </row>
    <row r="53" spans="1:41" ht="34.5" customHeight="1" x14ac:dyDescent="0.25">
      <c r="A53" s="6" t="s">
        <v>30</v>
      </c>
      <c r="B53" s="24"/>
      <c r="C53" s="23"/>
      <c r="D53" s="24"/>
      <c r="E53" s="23"/>
      <c r="F53" s="24">
        <v>1</v>
      </c>
      <c r="G53" s="23">
        <v>1</v>
      </c>
      <c r="H53" s="24">
        <v>1</v>
      </c>
      <c r="I53" s="23">
        <v>1</v>
      </c>
      <c r="J53" s="24"/>
      <c r="K53" s="23"/>
      <c r="L53" s="24"/>
      <c r="M53" s="23"/>
      <c r="N53" s="24"/>
      <c r="O53" s="23"/>
      <c r="P53" s="24"/>
      <c r="Q53" s="23"/>
      <c r="R53" s="24"/>
      <c r="S53" s="23"/>
      <c r="T53" s="24"/>
      <c r="U53" s="23"/>
      <c r="V53" s="24"/>
      <c r="W53" s="23"/>
      <c r="X53" s="24"/>
      <c r="Y53" s="23"/>
      <c r="Z53" s="24"/>
      <c r="AA53" s="23"/>
      <c r="AB53" s="24"/>
      <c r="AC53" s="23"/>
      <c r="AD53" s="24"/>
      <c r="AE53" s="23"/>
      <c r="AF53" s="24"/>
      <c r="AG53" s="27">
        <f t="shared" si="17"/>
        <v>4</v>
      </c>
      <c r="AH53" s="27">
        <v>0</v>
      </c>
      <c r="AI53" s="27">
        <f t="shared" si="1"/>
        <v>4</v>
      </c>
      <c r="AJ53" s="28">
        <f t="shared" si="18"/>
        <v>1</v>
      </c>
      <c r="AK53" s="29">
        <v>7.25</v>
      </c>
      <c r="AL53" s="29">
        <f t="shared" si="19"/>
        <v>29</v>
      </c>
      <c r="AM53" s="29">
        <f>SUM(AL53+'MONTH 3'!AM53)</f>
        <v>72.5</v>
      </c>
      <c r="AN53" s="29">
        <f t="shared" ref="AN53" si="20">AK53*200</f>
        <v>1450</v>
      </c>
      <c r="AO53" s="33">
        <f t="shared" si="5"/>
        <v>0.05</v>
      </c>
    </row>
    <row r="54" spans="1:41" ht="30" customHeight="1" x14ac:dyDescent="0.25">
      <c r="A54" s="5" t="s">
        <v>52</v>
      </c>
      <c r="B54" s="40">
        <f>SUM(B14:B53)</f>
        <v>5.25</v>
      </c>
      <c r="C54" s="40">
        <f t="shared" ref="C54:AF54" si="21">SUM(C14:C53)</f>
        <v>6</v>
      </c>
      <c r="D54" s="40">
        <f t="shared" si="21"/>
        <v>7.25</v>
      </c>
      <c r="E54" s="40">
        <f t="shared" si="21"/>
        <v>8</v>
      </c>
      <c r="F54" s="40">
        <f t="shared" si="21"/>
        <v>8.25</v>
      </c>
      <c r="G54" s="40">
        <f t="shared" si="21"/>
        <v>7</v>
      </c>
      <c r="H54" s="40">
        <f t="shared" si="21"/>
        <v>6.25</v>
      </c>
      <c r="I54" s="40">
        <f t="shared" si="21"/>
        <v>5</v>
      </c>
      <c r="J54" s="40">
        <f t="shared" si="21"/>
        <v>4</v>
      </c>
      <c r="K54" s="40">
        <f t="shared" si="21"/>
        <v>4</v>
      </c>
      <c r="L54" s="40">
        <f t="shared" si="21"/>
        <v>4</v>
      </c>
      <c r="M54" s="40">
        <f t="shared" si="21"/>
        <v>4</v>
      </c>
      <c r="N54" s="40">
        <f t="shared" si="21"/>
        <v>4</v>
      </c>
      <c r="O54" s="40">
        <f t="shared" si="21"/>
        <v>4</v>
      </c>
      <c r="P54" s="40">
        <f t="shared" si="21"/>
        <v>4</v>
      </c>
      <c r="Q54" s="40">
        <f t="shared" si="21"/>
        <v>4</v>
      </c>
      <c r="R54" s="40">
        <f t="shared" si="21"/>
        <v>4</v>
      </c>
      <c r="S54" s="40">
        <f t="shared" si="21"/>
        <v>4</v>
      </c>
      <c r="T54" s="40">
        <f t="shared" si="21"/>
        <v>4</v>
      </c>
      <c r="U54" s="40">
        <f t="shared" si="21"/>
        <v>4</v>
      </c>
      <c r="V54" s="40">
        <f t="shared" si="21"/>
        <v>4</v>
      </c>
      <c r="W54" s="40">
        <f t="shared" si="21"/>
        <v>4</v>
      </c>
      <c r="X54" s="40">
        <f t="shared" si="21"/>
        <v>4</v>
      </c>
      <c r="Y54" s="40">
        <f t="shared" si="21"/>
        <v>4</v>
      </c>
      <c r="Z54" s="40">
        <f t="shared" si="21"/>
        <v>4</v>
      </c>
      <c r="AA54" s="40">
        <f t="shared" si="21"/>
        <v>4</v>
      </c>
      <c r="AB54" s="40">
        <f t="shared" si="21"/>
        <v>4</v>
      </c>
      <c r="AC54" s="40">
        <f t="shared" si="21"/>
        <v>4</v>
      </c>
      <c r="AD54" s="40">
        <f t="shared" si="21"/>
        <v>4</v>
      </c>
      <c r="AE54" s="40">
        <f t="shared" si="21"/>
        <v>4</v>
      </c>
      <c r="AF54" s="40">
        <f t="shared" si="21"/>
        <v>4</v>
      </c>
      <c r="AG54" s="30"/>
      <c r="AH54" s="30"/>
      <c r="AI54" s="30"/>
      <c r="AJ54" s="31"/>
      <c r="AK54" s="32"/>
      <c r="AL54" s="32"/>
      <c r="AM54" s="32"/>
      <c r="AN54" s="32"/>
      <c r="AO54" s="32"/>
    </row>
    <row r="55" spans="1:41" ht="23.25" customHeight="1" x14ac:dyDescent="0.25"/>
    <row r="56" spans="1:41" ht="23.25" customHeight="1" x14ac:dyDescent="0.25">
      <c r="A56" s="9" t="s">
        <v>21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8" spans="1:41" x14ac:dyDescent="0.25">
      <c r="A58" s="9" t="s">
        <v>20</v>
      </c>
    </row>
  </sheetData>
  <mergeCells count="2">
    <mergeCell ref="A1:AI1"/>
    <mergeCell ref="R3:T3"/>
  </mergeCells>
  <hyperlinks>
    <hyperlink ref="C6" r:id="rId1" display="mailto:brad.willey@monroemi.gov" xr:uid="{077794F5-6CCE-45BE-863F-80B82E165C8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7D717-B8EE-4D4E-8AE1-2DBD942B8544}">
  <dimension ref="A1:AO58"/>
  <sheetViews>
    <sheetView topLeftCell="O46" workbookViewId="0">
      <selection activeCell="AF54" sqref="B54:AF54"/>
    </sheetView>
  </sheetViews>
  <sheetFormatPr defaultColWidth="9.109375" defaultRowHeight="13.8" x14ac:dyDescent="0.25"/>
  <cols>
    <col min="1" max="1" width="23" style="11" customWidth="1"/>
    <col min="2" max="32" width="6" style="11" customWidth="1"/>
    <col min="33" max="41" width="15.77734375" style="11" customWidth="1"/>
    <col min="42" max="16384" width="9.109375" style="11"/>
  </cols>
  <sheetData>
    <row r="1" spans="1:41" ht="23.25" customHeight="1" x14ac:dyDescent="0.25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3" spans="1:41" ht="18" customHeight="1" x14ac:dyDescent="0.3">
      <c r="A3" s="12"/>
      <c r="B3" s="13"/>
      <c r="C3" s="13" t="s">
        <v>33</v>
      </c>
      <c r="D3" s="13"/>
      <c r="E3" s="13"/>
      <c r="F3" s="13"/>
      <c r="G3" s="13"/>
      <c r="H3" s="13"/>
      <c r="R3" s="35" t="s">
        <v>1</v>
      </c>
      <c r="S3" s="35"/>
      <c r="T3" s="35"/>
      <c r="U3" s="14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41" ht="18" customHeight="1" x14ac:dyDescent="0.25">
      <c r="B4" s="16"/>
      <c r="C4" s="16" t="s">
        <v>34</v>
      </c>
      <c r="D4" s="16"/>
      <c r="E4" s="16"/>
      <c r="F4" s="16"/>
      <c r="G4" s="16"/>
      <c r="H4" s="16"/>
      <c r="R4" s="25" t="s">
        <v>35</v>
      </c>
      <c r="S4" s="16"/>
      <c r="T4" s="16"/>
      <c r="U4" s="16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41" ht="18" customHeight="1" x14ac:dyDescent="0.25">
      <c r="B5" s="16"/>
      <c r="C5" s="16" t="s">
        <v>31</v>
      </c>
      <c r="D5" s="16"/>
      <c r="E5" s="16"/>
      <c r="F5" s="16"/>
      <c r="G5" s="16"/>
      <c r="H5" s="16"/>
      <c r="N5" s="16" t="s">
        <v>2</v>
      </c>
      <c r="O5" s="16"/>
      <c r="P5" s="16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41" ht="18" customHeight="1" x14ac:dyDescent="0.25">
      <c r="B6" s="18"/>
      <c r="C6" s="18" t="s">
        <v>32</v>
      </c>
      <c r="D6" s="18"/>
      <c r="E6" s="18"/>
      <c r="F6" s="18"/>
      <c r="G6" s="18"/>
      <c r="H6" s="18"/>
      <c r="R6" s="26" t="s">
        <v>3</v>
      </c>
      <c r="T6" s="16"/>
      <c r="U6" s="14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41" ht="18" customHeight="1" x14ac:dyDescent="0.25">
      <c r="R7" s="26" t="s">
        <v>4</v>
      </c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10" spans="1:41" x14ac:dyDescent="0.25">
      <c r="A10" s="8" t="s">
        <v>43</v>
      </c>
    </row>
    <row r="11" spans="1:41" ht="15" customHeight="1" x14ac:dyDescent="0.25"/>
    <row r="12" spans="1:41" ht="14.4" thickBot="1" x14ac:dyDescent="0.3">
      <c r="A12" s="4" t="s">
        <v>28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50</v>
      </c>
      <c r="AH12" s="2" t="s">
        <v>51</v>
      </c>
      <c r="AI12" s="2" t="s">
        <v>49</v>
      </c>
      <c r="AJ12" s="2" t="s">
        <v>39</v>
      </c>
      <c r="AK12" s="2" t="s">
        <v>46</v>
      </c>
      <c r="AL12" s="2" t="s">
        <v>44</v>
      </c>
      <c r="AM12" s="2" t="s">
        <v>45</v>
      </c>
      <c r="AN12" s="2" t="s">
        <v>53</v>
      </c>
      <c r="AO12" s="2" t="s">
        <v>54</v>
      </c>
    </row>
    <row r="13" spans="1:41" ht="17.399999999999999" customHeight="1" thickTop="1" x14ac:dyDescent="0.25">
      <c r="A13" s="36" t="s">
        <v>59</v>
      </c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9"/>
      <c r="AH13" s="39"/>
      <c r="AI13" s="39"/>
      <c r="AJ13" s="39"/>
      <c r="AK13" s="39"/>
      <c r="AL13" s="39"/>
      <c r="AM13" s="39"/>
      <c r="AN13" s="39"/>
      <c r="AO13" s="39"/>
    </row>
    <row r="14" spans="1:41" ht="30" customHeight="1" x14ac:dyDescent="0.25">
      <c r="A14" s="6" t="s">
        <v>60</v>
      </c>
      <c r="B14" s="19">
        <v>1.25</v>
      </c>
      <c r="C14" s="20">
        <v>1</v>
      </c>
      <c r="D14" s="21">
        <v>1</v>
      </c>
      <c r="E14" s="20">
        <v>1</v>
      </c>
      <c r="F14" s="21">
        <v>1</v>
      </c>
      <c r="G14" s="20"/>
      <c r="H14" s="21"/>
      <c r="I14" s="20"/>
      <c r="J14" s="21"/>
      <c r="K14" s="20"/>
      <c r="L14" s="21"/>
      <c r="M14" s="20"/>
      <c r="N14" s="21"/>
      <c r="O14" s="20"/>
      <c r="P14" s="21"/>
      <c r="Q14" s="20"/>
      <c r="R14" s="21"/>
      <c r="S14" s="20"/>
      <c r="T14" s="21"/>
      <c r="U14" s="20"/>
      <c r="V14" s="21"/>
      <c r="W14" s="20"/>
      <c r="X14" s="21"/>
      <c r="Y14" s="20"/>
      <c r="Z14" s="21"/>
      <c r="AA14" s="20"/>
      <c r="AB14" s="21"/>
      <c r="AC14" s="20"/>
      <c r="AD14" s="21"/>
      <c r="AE14" s="20"/>
      <c r="AF14" s="21"/>
      <c r="AG14" s="27">
        <f>SUM(B14:AF14)</f>
        <v>5.25</v>
      </c>
      <c r="AH14" s="27">
        <v>0</v>
      </c>
      <c r="AI14" s="27">
        <f t="shared" ref="AI14:AI53" si="1">AG14+AH14</f>
        <v>5.25</v>
      </c>
      <c r="AJ14" s="28">
        <f>(AG14+AH14)/AI14</f>
        <v>1</v>
      </c>
      <c r="AK14" s="29">
        <v>7.25</v>
      </c>
      <c r="AL14" s="29">
        <f>AK14*AG14</f>
        <v>38.0625</v>
      </c>
      <c r="AM14" s="29">
        <f>SUM(AL14+'MONTH 4'!AM14)</f>
        <v>117.8125</v>
      </c>
      <c r="AN14" s="29">
        <f>AK14*200</f>
        <v>1450</v>
      </c>
      <c r="AO14" s="33">
        <f>AM14/AN14</f>
        <v>8.1250000000000003E-2</v>
      </c>
    </row>
    <row r="15" spans="1:41" ht="30" customHeight="1" x14ac:dyDescent="0.25">
      <c r="A15" s="6" t="s">
        <v>6</v>
      </c>
      <c r="B15" s="22"/>
      <c r="C15" s="23">
        <v>1</v>
      </c>
      <c r="D15" s="24">
        <v>1.25</v>
      </c>
      <c r="E15" s="23">
        <v>1</v>
      </c>
      <c r="F15" s="24">
        <v>1</v>
      </c>
      <c r="G15" s="23">
        <v>1</v>
      </c>
      <c r="H15" s="24"/>
      <c r="I15" s="23"/>
      <c r="J15" s="24"/>
      <c r="K15" s="23"/>
      <c r="L15" s="24"/>
      <c r="M15" s="23"/>
      <c r="N15" s="24"/>
      <c r="O15" s="23"/>
      <c r="P15" s="24"/>
      <c r="Q15" s="23"/>
      <c r="R15" s="24"/>
      <c r="S15" s="23"/>
      <c r="T15" s="24"/>
      <c r="U15" s="23"/>
      <c r="V15" s="24"/>
      <c r="W15" s="23"/>
      <c r="X15" s="24"/>
      <c r="Y15" s="23"/>
      <c r="Z15" s="24"/>
      <c r="AA15" s="23"/>
      <c r="AB15" s="24"/>
      <c r="AC15" s="23"/>
      <c r="AD15" s="24"/>
      <c r="AE15" s="23"/>
      <c r="AF15" s="24"/>
      <c r="AG15" s="27">
        <f t="shared" ref="AG15:AG21" si="2">SUM(B15:AF15)</f>
        <v>5.25</v>
      </c>
      <c r="AH15" s="27">
        <v>0</v>
      </c>
      <c r="AI15" s="27">
        <f t="shared" si="1"/>
        <v>5.25</v>
      </c>
      <c r="AJ15" s="28">
        <f t="shared" ref="AJ15:AJ21" si="3">(AG15+AH15)/AI15</f>
        <v>1</v>
      </c>
      <c r="AK15" s="29">
        <v>7.25</v>
      </c>
      <c r="AL15" s="29">
        <f t="shared" ref="AL15:AL21" si="4">AK15*AG15</f>
        <v>38.0625</v>
      </c>
      <c r="AM15" s="29">
        <f>SUM(AL15+'MONTH 4'!AM15)</f>
        <v>116</v>
      </c>
      <c r="AN15" s="29">
        <f>AK15*600</f>
        <v>4350</v>
      </c>
      <c r="AO15" s="33">
        <f t="shared" ref="AO15:AO53" si="5">AM15/AN15</f>
        <v>2.6666666666666668E-2</v>
      </c>
    </row>
    <row r="16" spans="1:41" ht="30" customHeight="1" x14ac:dyDescent="0.25">
      <c r="A16" s="5" t="s">
        <v>41</v>
      </c>
      <c r="B16" s="24"/>
      <c r="C16" s="23"/>
      <c r="D16" s="24">
        <v>1</v>
      </c>
      <c r="E16" s="23">
        <v>1</v>
      </c>
      <c r="F16" s="24">
        <v>1.25</v>
      </c>
      <c r="G16" s="23">
        <v>1</v>
      </c>
      <c r="H16" s="24">
        <v>1</v>
      </c>
      <c r="I16" s="23"/>
      <c r="J16" s="24"/>
      <c r="K16" s="23"/>
      <c r="L16" s="24"/>
      <c r="M16" s="23"/>
      <c r="N16" s="24"/>
      <c r="O16" s="23"/>
      <c r="P16" s="24"/>
      <c r="Q16" s="23"/>
      <c r="R16" s="24"/>
      <c r="S16" s="23"/>
      <c r="T16" s="24"/>
      <c r="U16" s="23"/>
      <c r="V16" s="24"/>
      <c r="W16" s="23"/>
      <c r="X16" s="24"/>
      <c r="Y16" s="23"/>
      <c r="Z16" s="24"/>
      <c r="AA16" s="23"/>
      <c r="AB16" s="24"/>
      <c r="AC16" s="23"/>
      <c r="AD16" s="24"/>
      <c r="AE16" s="23"/>
      <c r="AF16" s="24"/>
      <c r="AG16" s="27">
        <f t="shared" si="2"/>
        <v>5.25</v>
      </c>
      <c r="AH16" s="27">
        <v>0</v>
      </c>
      <c r="AI16" s="27">
        <f t="shared" si="1"/>
        <v>5.25</v>
      </c>
      <c r="AJ16" s="28">
        <f t="shared" si="3"/>
        <v>1</v>
      </c>
      <c r="AK16" s="29">
        <v>25</v>
      </c>
      <c r="AL16" s="29">
        <f t="shared" si="4"/>
        <v>131.25</v>
      </c>
      <c r="AM16" s="29">
        <f>SUM(AL16+'MONTH 4'!AM16)</f>
        <v>393.75</v>
      </c>
      <c r="AN16" s="29">
        <f t="shared" ref="AN16:AN20" si="6">AK16*200</f>
        <v>5000</v>
      </c>
      <c r="AO16" s="33">
        <f t="shared" si="5"/>
        <v>7.8750000000000001E-2</v>
      </c>
    </row>
    <row r="17" spans="1:41" ht="30" customHeight="1" x14ac:dyDescent="0.25">
      <c r="A17" s="6" t="s">
        <v>22</v>
      </c>
      <c r="B17" s="24"/>
      <c r="C17" s="23"/>
      <c r="D17" s="24"/>
      <c r="E17" s="23">
        <v>1</v>
      </c>
      <c r="F17" s="24">
        <v>1</v>
      </c>
      <c r="G17" s="23">
        <v>1</v>
      </c>
      <c r="H17" s="24">
        <v>1.25</v>
      </c>
      <c r="I17" s="23">
        <v>1</v>
      </c>
      <c r="J17" s="24"/>
      <c r="K17" s="23"/>
      <c r="L17" s="24"/>
      <c r="M17" s="23"/>
      <c r="N17" s="24"/>
      <c r="O17" s="23"/>
      <c r="P17" s="24"/>
      <c r="Q17" s="23"/>
      <c r="R17" s="24"/>
      <c r="S17" s="23"/>
      <c r="T17" s="24"/>
      <c r="U17" s="23"/>
      <c r="V17" s="24"/>
      <c r="W17" s="23"/>
      <c r="X17" s="24"/>
      <c r="Y17" s="23"/>
      <c r="Z17" s="24"/>
      <c r="AA17" s="23"/>
      <c r="AB17" s="24"/>
      <c r="AC17" s="23"/>
      <c r="AD17" s="24"/>
      <c r="AE17" s="23"/>
      <c r="AF17" s="24"/>
      <c r="AG17" s="27">
        <f t="shared" si="2"/>
        <v>5.25</v>
      </c>
      <c r="AH17" s="27">
        <v>0</v>
      </c>
      <c r="AI17" s="27">
        <f t="shared" si="1"/>
        <v>5.25</v>
      </c>
      <c r="AJ17" s="28">
        <f t="shared" si="3"/>
        <v>1</v>
      </c>
      <c r="AK17" s="29">
        <v>12</v>
      </c>
      <c r="AL17" s="29">
        <f t="shared" si="4"/>
        <v>63</v>
      </c>
      <c r="AM17" s="29">
        <f>SUM(AL17+'MONTH 4'!AM17)</f>
        <v>186</v>
      </c>
      <c r="AN17" s="29">
        <f t="shared" si="6"/>
        <v>2400</v>
      </c>
      <c r="AO17" s="33">
        <f t="shared" si="5"/>
        <v>7.7499999999999999E-2</v>
      </c>
    </row>
    <row r="18" spans="1:41" ht="30" customHeight="1" x14ac:dyDescent="0.25">
      <c r="A18" s="6" t="s">
        <v>17</v>
      </c>
      <c r="B18" s="24"/>
      <c r="C18" s="23"/>
      <c r="D18" s="24"/>
      <c r="E18" s="23"/>
      <c r="F18" s="24">
        <v>1</v>
      </c>
      <c r="G18" s="23">
        <v>1</v>
      </c>
      <c r="H18" s="24">
        <v>1</v>
      </c>
      <c r="I18" s="23">
        <v>1</v>
      </c>
      <c r="J18" s="24">
        <v>1.25</v>
      </c>
      <c r="K18" s="23"/>
      <c r="L18" s="24"/>
      <c r="M18" s="23"/>
      <c r="N18" s="24"/>
      <c r="O18" s="23"/>
      <c r="P18" s="24"/>
      <c r="Q18" s="23"/>
      <c r="R18" s="24"/>
      <c r="S18" s="23"/>
      <c r="T18" s="24"/>
      <c r="U18" s="23"/>
      <c r="V18" s="24"/>
      <c r="W18" s="23"/>
      <c r="X18" s="24"/>
      <c r="Y18" s="23"/>
      <c r="Z18" s="24"/>
      <c r="AA18" s="23"/>
      <c r="AB18" s="24"/>
      <c r="AC18" s="23"/>
      <c r="AD18" s="24"/>
      <c r="AE18" s="23"/>
      <c r="AF18" s="24"/>
      <c r="AG18" s="27">
        <f t="shared" si="2"/>
        <v>5.25</v>
      </c>
      <c r="AH18" s="27">
        <v>0</v>
      </c>
      <c r="AI18" s="27">
        <f t="shared" si="1"/>
        <v>5.25</v>
      </c>
      <c r="AJ18" s="28">
        <f t="shared" si="3"/>
        <v>1</v>
      </c>
      <c r="AK18" s="29">
        <v>7.25</v>
      </c>
      <c r="AL18" s="29">
        <f t="shared" si="4"/>
        <v>38.0625</v>
      </c>
      <c r="AM18" s="29">
        <f>SUM(AL18+'MONTH 4'!AM18)</f>
        <v>110.5625</v>
      </c>
      <c r="AN18" s="29">
        <f t="shared" si="6"/>
        <v>1450</v>
      </c>
      <c r="AO18" s="33">
        <f t="shared" si="5"/>
        <v>7.6249999999999998E-2</v>
      </c>
    </row>
    <row r="19" spans="1:41" ht="30" customHeight="1" x14ac:dyDescent="0.25">
      <c r="A19" s="6" t="s">
        <v>10</v>
      </c>
      <c r="B19" s="24"/>
      <c r="C19" s="23"/>
      <c r="D19" s="24"/>
      <c r="E19" s="23"/>
      <c r="F19" s="24"/>
      <c r="G19" s="23">
        <v>1</v>
      </c>
      <c r="H19" s="24">
        <v>1</v>
      </c>
      <c r="I19" s="23">
        <v>1</v>
      </c>
      <c r="J19" s="24">
        <v>1</v>
      </c>
      <c r="K19" s="23">
        <v>1</v>
      </c>
      <c r="L19" s="24"/>
      <c r="M19" s="23"/>
      <c r="N19" s="24"/>
      <c r="O19" s="23"/>
      <c r="P19" s="24"/>
      <c r="Q19" s="23"/>
      <c r="R19" s="24"/>
      <c r="S19" s="23"/>
      <c r="T19" s="24"/>
      <c r="U19" s="23"/>
      <c r="V19" s="24"/>
      <c r="W19" s="23"/>
      <c r="X19" s="24"/>
      <c r="Y19" s="23"/>
      <c r="Z19" s="24"/>
      <c r="AA19" s="23"/>
      <c r="AB19" s="24"/>
      <c r="AC19" s="23"/>
      <c r="AD19" s="24"/>
      <c r="AE19" s="23"/>
      <c r="AF19" s="24"/>
      <c r="AG19" s="27">
        <f t="shared" si="2"/>
        <v>5</v>
      </c>
      <c r="AH19" s="27">
        <v>0</v>
      </c>
      <c r="AI19" s="27">
        <f t="shared" si="1"/>
        <v>5</v>
      </c>
      <c r="AJ19" s="28">
        <f t="shared" si="3"/>
        <v>1</v>
      </c>
      <c r="AK19" s="29">
        <v>7.25</v>
      </c>
      <c r="AL19" s="29">
        <f t="shared" si="4"/>
        <v>36.25</v>
      </c>
      <c r="AM19" s="29">
        <f>SUM(AL19+'MONTH 4'!AM19)</f>
        <v>108.75</v>
      </c>
      <c r="AN19" s="29">
        <f t="shared" si="6"/>
        <v>1450</v>
      </c>
      <c r="AO19" s="33">
        <f t="shared" si="5"/>
        <v>7.4999999999999997E-2</v>
      </c>
    </row>
    <row r="20" spans="1:41" ht="30" customHeight="1" x14ac:dyDescent="0.25">
      <c r="A20" s="6" t="s">
        <v>23</v>
      </c>
      <c r="B20" s="24"/>
      <c r="C20" s="23"/>
      <c r="D20" s="24"/>
      <c r="E20" s="23"/>
      <c r="F20" s="24"/>
      <c r="G20" s="23"/>
      <c r="H20" s="24">
        <v>1</v>
      </c>
      <c r="I20" s="23">
        <v>1</v>
      </c>
      <c r="J20" s="24">
        <v>1</v>
      </c>
      <c r="K20" s="23">
        <v>1</v>
      </c>
      <c r="L20" s="24">
        <v>1</v>
      </c>
      <c r="M20" s="23"/>
      <c r="N20" s="24"/>
      <c r="O20" s="23"/>
      <c r="P20" s="24"/>
      <c r="Q20" s="23"/>
      <c r="R20" s="24"/>
      <c r="S20" s="23"/>
      <c r="T20" s="24"/>
      <c r="U20" s="23"/>
      <c r="V20" s="24"/>
      <c r="W20" s="23"/>
      <c r="X20" s="24"/>
      <c r="Y20" s="23"/>
      <c r="Z20" s="24"/>
      <c r="AA20" s="23"/>
      <c r="AB20" s="24"/>
      <c r="AC20" s="23"/>
      <c r="AD20" s="24"/>
      <c r="AE20" s="23"/>
      <c r="AF20" s="24"/>
      <c r="AG20" s="27">
        <f t="shared" si="2"/>
        <v>5</v>
      </c>
      <c r="AH20" s="27">
        <v>0</v>
      </c>
      <c r="AI20" s="27">
        <f t="shared" si="1"/>
        <v>5</v>
      </c>
      <c r="AJ20" s="28">
        <f t="shared" si="3"/>
        <v>1</v>
      </c>
      <c r="AK20" s="29">
        <v>7.25</v>
      </c>
      <c r="AL20" s="29">
        <f t="shared" si="4"/>
        <v>36.25</v>
      </c>
      <c r="AM20" s="29">
        <f>SUM(AL20+'MONTH 4'!AM20)</f>
        <v>108.75</v>
      </c>
      <c r="AN20" s="29">
        <f t="shared" si="6"/>
        <v>1450</v>
      </c>
      <c r="AO20" s="33">
        <f t="shared" si="5"/>
        <v>7.4999999999999997E-2</v>
      </c>
    </row>
    <row r="21" spans="1:41" ht="30" customHeight="1" x14ac:dyDescent="0.25">
      <c r="A21" s="5" t="s">
        <v>14</v>
      </c>
      <c r="B21" s="22"/>
      <c r="C21" s="23"/>
      <c r="D21" s="24"/>
      <c r="E21" s="23"/>
      <c r="F21" s="24"/>
      <c r="G21" s="23"/>
      <c r="H21" s="24"/>
      <c r="I21" s="23">
        <v>1</v>
      </c>
      <c r="J21" s="24">
        <v>1</v>
      </c>
      <c r="K21" s="23">
        <v>1</v>
      </c>
      <c r="L21" s="24">
        <v>1</v>
      </c>
      <c r="M21" s="23">
        <v>1</v>
      </c>
      <c r="N21" s="24"/>
      <c r="O21" s="23"/>
      <c r="P21" s="24"/>
      <c r="Q21" s="23"/>
      <c r="R21" s="24"/>
      <c r="S21" s="23"/>
      <c r="T21" s="24"/>
      <c r="U21" s="23"/>
      <c r="V21" s="24"/>
      <c r="W21" s="23"/>
      <c r="X21" s="24"/>
      <c r="Y21" s="23"/>
      <c r="Z21" s="24"/>
      <c r="AA21" s="23"/>
      <c r="AB21" s="24"/>
      <c r="AC21" s="23"/>
      <c r="AD21" s="24"/>
      <c r="AE21" s="23"/>
      <c r="AF21" s="24"/>
      <c r="AG21" s="27">
        <f t="shared" si="2"/>
        <v>5</v>
      </c>
      <c r="AH21" s="27">
        <v>0</v>
      </c>
      <c r="AI21" s="27">
        <f t="shared" si="1"/>
        <v>5</v>
      </c>
      <c r="AJ21" s="28">
        <f t="shared" si="3"/>
        <v>1</v>
      </c>
      <c r="AK21" s="29">
        <v>7.25</v>
      </c>
      <c r="AL21" s="29">
        <f t="shared" si="4"/>
        <v>36.25</v>
      </c>
      <c r="AM21" s="29">
        <f>SUM(AL21+'MONTH 4'!AM21)</f>
        <v>108.75</v>
      </c>
      <c r="AN21" s="29">
        <f>AK21*300</f>
        <v>2175</v>
      </c>
      <c r="AO21" s="33">
        <f t="shared" si="5"/>
        <v>0.05</v>
      </c>
    </row>
    <row r="22" spans="1:41" ht="17.399999999999999" customHeight="1" x14ac:dyDescent="0.25">
      <c r="A22" s="36" t="s">
        <v>56</v>
      </c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9"/>
      <c r="AH22" s="39"/>
      <c r="AI22" s="39"/>
      <c r="AJ22" s="39"/>
      <c r="AK22" s="39"/>
      <c r="AL22" s="39"/>
      <c r="AM22" s="39"/>
      <c r="AN22" s="39"/>
      <c r="AO22" s="39"/>
    </row>
    <row r="23" spans="1:41" ht="30" customHeight="1" x14ac:dyDescent="0.25">
      <c r="A23" s="6" t="s">
        <v>26</v>
      </c>
      <c r="B23" s="22"/>
      <c r="C23" s="23"/>
      <c r="D23" s="24"/>
      <c r="E23" s="23"/>
      <c r="F23" s="24"/>
      <c r="G23" s="23"/>
      <c r="H23" s="24"/>
      <c r="I23" s="23"/>
      <c r="J23" s="24">
        <v>1</v>
      </c>
      <c r="K23" s="23">
        <v>1</v>
      </c>
      <c r="L23" s="24">
        <v>1</v>
      </c>
      <c r="M23" s="23">
        <v>1</v>
      </c>
      <c r="N23" s="24">
        <v>1</v>
      </c>
      <c r="O23" s="23"/>
      <c r="P23" s="24"/>
      <c r="Q23" s="23"/>
      <c r="R23" s="24"/>
      <c r="S23" s="23"/>
      <c r="T23" s="24"/>
      <c r="U23" s="23"/>
      <c r="V23" s="24"/>
      <c r="W23" s="23"/>
      <c r="X23" s="24"/>
      <c r="Y23" s="23"/>
      <c r="Z23" s="24"/>
      <c r="AA23" s="23"/>
      <c r="AB23" s="24"/>
      <c r="AC23" s="23"/>
      <c r="AD23" s="24"/>
      <c r="AE23" s="23"/>
      <c r="AF23" s="24"/>
      <c r="AG23" s="27">
        <f t="shared" ref="AG23:AG31" si="7">SUM(B23:AF23)</f>
        <v>5</v>
      </c>
      <c r="AH23" s="27">
        <v>0</v>
      </c>
      <c r="AI23" s="27">
        <f t="shared" si="1"/>
        <v>5</v>
      </c>
      <c r="AJ23" s="28">
        <f t="shared" ref="AJ23:AJ31" si="8">(AG23+AH23)/AI23</f>
        <v>1</v>
      </c>
      <c r="AK23" s="29">
        <v>7.25</v>
      </c>
      <c r="AL23" s="29">
        <f t="shared" ref="AL23:AL31" si="9">AK23*AG23</f>
        <v>36.25</v>
      </c>
      <c r="AM23" s="29">
        <f>SUM(AL23+'MONTH 4'!AM23)</f>
        <v>108.75</v>
      </c>
      <c r="AN23" s="29">
        <f t="shared" ref="AN23:AN51" si="10">AK23*200</f>
        <v>1450</v>
      </c>
      <c r="AO23" s="33">
        <f t="shared" si="5"/>
        <v>7.4999999999999997E-2</v>
      </c>
    </row>
    <row r="24" spans="1:41" ht="30" customHeight="1" x14ac:dyDescent="0.25">
      <c r="A24" s="7" t="s">
        <v>29</v>
      </c>
      <c r="B24" s="24"/>
      <c r="C24" s="23"/>
      <c r="D24" s="24"/>
      <c r="E24" s="23"/>
      <c r="F24" s="24"/>
      <c r="G24" s="23"/>
      <c r="H24" s="24"/>
      <c r="I24" s="23"/>
      <c r="J24" s="24"/>
      <c r="K24" s="23">
        <v>1</v>
      </c>
      <c r="L24" s="24">
        <v>1</v>
      </c>
      <c r="M24" s="23">
        <v>1</v>
      </c>
      <c r="N24" s="24">
        <v>1</v>
      </c>
      <c r="O24" s="23">
        <v>1</v>
      </c>
      <c r="P24" s="24"/>
      <c r="Q24" s="23"/>
      <c r="R24" s="24"/>
      <c r="S24" s="23"/>
      <c r="T24" s="24"/>
      <c r="U24" s="23"/>
      <c r="V24" s="24"/>
      <c r="W24" s="23"/>
      <c r="X24" s="24"/>
      <c r="Y24" s="23"/>
      <c r="Z24" s="24"/>
      <c r="AA24" s="23"/>
      <c r="AB24" s="24"/>
      <c r="AC24" s="23"/>
      <c r="AD24" s="24"/>
      <c r="AE24" s="23"/>
      <c r="AF24" s="24"/>
      <c r="AG24" s="27">
        <f t="shared" si="7"/>
        <v>5</v>
      </c>
      <c r="AH24" s="27">
        <v>0</v>
      </c>
      <c r="AI24" s="27">
        <f t="shared" si="1"/>
        <v>5</v>
      </c>
      <c r="AJ24" s="28">
        <f t="shared" si="8"/>
        <v>1</v>
      </c>
      <c r="AK24" s="29">
        <v>10</v>
      </c>
      <c r="AL24" s="29">
        <f t="shared" si="9"/>
        <v>50</v>
      </c>
      <c r="AM24" s="29">
        <f>SUM(AL24+'MONTH 4'!AM24)</f>
        <v>150</v>
      </c>
      <c r="AN24" s="29">
        <f t="shared" si="10"/>
        <v>2000</v>
      </c>
      <c r="AO24" s="33">
        <f t="shared" si="5"/>
        <v>7.4999999999999997E-2</v>
      </c>
    </row>
    <row r="25" spans="1:41" ht="30" customHeight="1" x14ac:dyDescent="0.25">
      <c r="A25" s="6" t="s">
        <v>5</v>
      </c>
      <c r="B25" s="24"/>
      <c r="C25" s="23"/>
      <c r="D25" s="24"/>
      <c r="E25" s="23"/>
      <c r="F25" s="24"/>
      <c r="G25" s="23"/>
      <c r="H25" s="24"/>
      <c r="I25" s="23"/>
      <c r="J25" s="24"/>
      <c r="K25" s="23"/>
      <c r="L25" s="24">
        <v>1</v>
      </c>
      <c r="M25" s="23">
        <v>1</v>
      </c>
      <c r="N25" s="24">
        <v>1</v>
      </c>
      <c r="O25" s="23">
        <v>1</v>
      </c>
      <c r="P25" s="24">
        <v>1</v>
      </c>
      <c r="Q25" s="23"/>
      <c r="R25" s="24"/>
      <c r="S25" s="23"/>
      <c r="T25" s="24"/>
      <c r="U25" s="23"/>
      <c r="V25" s="24"/>
      <c r="W25" s="23"/>
      <c r="X25" s="24"/>
      <c r="Y25" s="23"/>
      <c r="Z25" s="24"/>
      <c r="AA25" s="23"/>
      <c r="AB25" s="24"/>
      <c r="AC25" s="23"/>
      <c r="AD25" s="24"/>
      <c r="AE25" s="23"/>
      <c r="AF25" s="24"/>
      <c r="AG25" s="27">
        <f t="shared" si="7"/>
        <v>5</v>
      </c>
      <c r="AH25" s="27">
        <v>0</v>
      </c>
      <c r="AI25" s="27">
        <f t="shared" si="1"/>
        <v>5</v>
      </c>
      <c r="AJ25" s="28">
        <f t="shared" si="8"/>
        <v>1</v>
      </c>
      <c r="AK25" s="29">
        <v>20</v>
      </c>
      <c r="AL25" s="29">
        <f t="shared" si="9"/>
        <v>100</v>
      </c>
      <c r="AM25" s="29">
        <f>SUM(AL25+'MONTH 4'!AM25)</f>
        <v>300</v>
      </c>
      <c r="AN25" s="29">
        <f t="shared" si="10"/>
        <v>4000</v>
      </c>
      <c r="AO25" s="33">
        <f t="shared" si="5"/>
        <v>7.4999999999999997E-2</v>
      </c>
    </row>
    <row r="26" spans="1:41" ht="30" customHeight="1" x14ac:dyDescent="0.25">
      <c r="A26" s="6" t="s">
        <v>25</v>
      </c>
      <c r="B26" s="22"/>
      <c r="C26" s="23"/>
      <c r="D26" s="24"/>
      <c r="E26" s="23"/>
      <c r="F26" s="24"/>
      <c r="G26" s="23"/>
      <c r="H26" s="24"/>
      <c r="I26" s="23"/>
      <c r="J26" s="24"/>
      <c r="K26" s="23"/>
      <c r="L26" s="24"/>
      <c r="M26" s="23">
        <v>1</v>
      </c>
      <c r="N26" s="24">
        <v>1</v>
      </c>
      <c r="O26" s="23">
        <v>1</v>
      </c>
      <c r="P26" s="24">
        <v>1</v>
      </c>
      <c r="Q26" s="23">
        <v>1</v>
      </c>
      <c r="R26" s="24"/>
      <c r="S26" s="23"/>
      <c r="T26" s="24"/>
      <c r="U26" s="23"/>
      <c r="V26" s="24"/>
      <c r="W26" s="23"/>
      <c r="X26" s="24"/>
      <c r="Y26" s="23"/>
      <c r="Z26" s="24"/>
      <c r="AA26" s="23"/>
      <c r="AB26" s="24"/>
      <c r="AC26" s="23"/>
      <c r="AD26" s="24"/>
      <c r="AE26" s="23"/>
      <c r="AF26" s="24"/>
      <c r="AG26" s="27">
        <f t="shared" si="7"/>
        <v>5</v>
      </c>
      <c r="AH26" s="27">
        <v>0</v>
      </c>
      <c r="AI26" s="27">
        <f t="shared" si="1"/>
        <v>5</v>
      </c>
      <c r="AJ26" s="28">
        <f t="shared" si="8"/>
        <v>1</v>
      </c>
      <c r="AK26" s="29">
        <v>15</v>
      </c>
      <c r="AL26" s="29">
        <f t="shared" si="9"/>
        <v>75</v>
      </c>
      <c r="AM26" s="29">
        <f>SUM(AL26+'MONTH 4'!AM26)</f>
        <v>225</v>
      </c>
      <c r="AN26" s="29">
        <f>AK26*1200</f>
        <v>18000</v>
      </c>
      <c r="AO26" s="33">
        <f t="shared" si="5"/>
        <v>1.2500000000000001E-2</v>
      </c>
    </row>
    <row r="27" spans="1:41" ht="30" customHeight="1" x14ac:dyDescent="0.25">
      <c r="A27" s="6" t="s">
        <v>7</v>
      </c>
      <c r="B27" s="24"/>
      <c r="C27" s="23"/>
      <c r="D27" s="24"/>
      <c r="E27" s="23"/>
      <c r="F27" s="24"/>
      <c r="G27" s="23"/>
      <c r="H27" s="24"/>
      <c r="I27" s="23"/>
      <c r="J27" s="24"/>
      <c r="K27" s="23"/>
      <c r="L27" s="24"/>
      <c r="M27" s="23"/>
      <c r="N27" s="24">
        <v>1</v>
      </c>
      <c r="O27" s="23">
        <v>1</v>
      </c>
      <c r="P27" s="24">
        <v>1</v>
      </c>
      <c r="Q27" s="23">
        <v>1</v>
      </c>
      <c r="R27" s="24">
        <v>1</v>
      </c>
      <c r="S27" s="23"/>
      <c r="T27" s="24"/>
      <c r="U27" s="23"/>
      <c r="V27" s="24"/>
      <c r="W27" s="23"/>
      <c r="X27" s="24"/>
      <c r="Y27" s="23"/>
      <c r="Z27" s="24"/>
      <c r="AA27" s="23"/>
      <c r="AB27" s="24"/>
      <c r="AC27" s="23"/>
      <c r="AD27" s="24"/>
      <c r="AE27" s="23"/>
      <c r="AF27" s="24"/>
      <c r="AG27" s="27">
        <f t="shared" si="7"/>
        <v>5</v>
      </c>
      <c r="AH27" s="27">
        <v>0</v>
      </c>
      <c r="AI27" s="27">
        <f t="shared" si="1"/>
        <v>5</v>
      </c>
      <c r="AJ27" s="28">
        <f t="shared" si="8"/>
        <v>1</v>
      </c>
      <c r="AK27" s="29">
        <v>7.25</v>
      </c>
      <c r="AL27" s="29">
        <f t="shared" si="9"/>
        <v>36.25</v>
      </c>
      <c r="AM27" s="29">
        <f>SUM(AL27+'MONTH 4'!AM27)</f>
        <v>108.75</v>
      </c>
      <c r="AN27" s="29">
        <f t="shared" si="10"/>
        <v>1450</v>
      </c>
      <c r="AO27" s="33">
        <f t="shared" si="5"/>
        <v>7.4999999999999997E-2</v>
      </c>
    </row>
    <row r="28" spans="1:41" ht="30" customHeight="1" x14ac:dyDescent="0.25">
      <c r="A28" s="6" t="s">
        <v>8</v>
      </c>
      <c r="B28" s="24"/>
      <c r="C28" s="23"/>
      <c r="D28" s="24"/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>
        <v>1</v>
      </c>
      <c r="P28" s="24">
        <v>1</v>
      </c>
      <c r="Q28" s="23">
        <v>1</v>
      </c>
      <c r="R28" s="24">
        <v>1</v>
      </c>
      <c r="S28" s="23">
        <v>1</v>
      </c>
      <c r="T28" s="24"/>
      <c r="U28" s="23"/>
      <c r="V28" s="24"/>
      <c r="W28" s="23"/>
      <c r="X28" s="24"/>
      <c r="Y28" s="23"/>
      <c r="Z28" s="24"/>
      <c r="AA28" s="23"/>
      <c r="AB28" s="24"/>
      <c r="AC28" s="23"/>
      <c r="AD28" s="24"/>
      <c r="AE28" s="23"/>
      <c r="AF28" s="24"/>
      <c r="AG28" s="27">
        <f t="shared" si="7"/>
        <v>5</v>
      </c>
      <c r="AH28" s="27">
        <v>0</v>
      </c>
      <c r="AI28" s="27">
        <f t="shared" si="1"/>
        <v>5</v>
      </c>
      <c r="AJ28" s="28">
        <f t="shared" si="8"/>
        <v>1</v>
      </c>
      <c r="AK28" s="29">
        <v>30</v>
      </c>
      <c r="AL28" s="29">
        <f t="shared" si="9"/>
        <v>150</v>
      </c>
      <c r="AM28" s="29">
        <f>SUM(AL28+'MONTH 4'!AM28)</f>
        <v>450</v>
      </c>
      <c r="AN28" s="29">
        <f t="shared" si="10"/>
        <v>6000</v>
      </c>
      <c r="AO28" s="33">
        <f t="shared" si="5"/>
        <v>7.4999999999999997E-2</v>
      </c>
    </row>
    <row r="29" spans="1:41" ht="30" customHeight="1" x14ac:dyDescent="0.25">
      <c r="A29" s="6" t="s">
        <v>9</v>
      </c>
      <c r="B29" s="24"/>
      <c r="C29" s="23"/>
      <c r="D29" s="24"/>
      <c r="E29" s="23"/>
      <c r="F29" s="24"/>
      <c r="G29" s="23"/>
      <c r="H29" s="24"/>
      <c r="I29" s="23"/>
      <c r="J29" s="24"/>
      <c r="K29" s="23"/>
      <c r="L29" s="24"/>
      <c r="M29" s="23"/>
      <c r="N29" s="24"/>
      <c r="O29" s="23"/>
      <c r="P29" s="24">
        <v>1</v>
      </c>
      <c r="Q29" s="23">
        <v>1</v>
      </c>
      <c r="R29" s="24">
        <v>1</v>
      </c>
      <c r="S29" s="23">
        <v>1</v>
      </c>
      <c r="T29" s="24">
        <v>1</v>
      </c>
      <c r="U29" s="23"/>
      <c r="V29" s="24"/>
      <c r="W29" s="23"/>
      <c r="X29" s="24"/>
      <c r="Y29" s="23"/>
      <c r="Z29" s="24"/>
      <c r="AA29" s="23"/>
      <c r="AB29" s="24"/>
      <c r="AC29" s="23"/>
      <c r="AD29" s="24"/>
      <c r="AE29" s="23"/>
      <c r="AF29" s="24"/>
      <c r="AG29" s="27">
        <f t="shared" si="7"/>
        <v>5</v>
      </c>
      <c r="AH29" s="27">
        <v>0</v>
      </c>
      <c r="AI29" s="27">
        <f t="shared" si="1"/>
        <v>5</v>
      </c>
      <c r="AJ29" s="28">
        <f t="shared" si="8"/>
        <v>1</v>
      </c>
      <c r="AK29" s="29">
        <v>30</v>
      </c>
      <c r="AL29" s="29">
        <f t="shared" si="9"/>
        <v>150</v>
      </c>
      <c r="AM29" s="29">
        <f>SUM(AL29+'MONTH 4'!AM29)</f>
        <v>450</v>
      </c>
      <c r="AN29" s="29">
        <f t="shared" si="10"/>
        <v>6000</v>
      </c>
      <c r="AO29" s="33">
        <f t="shared" si="5"/>
        <v>7.4999999999999997E-2</v>
      </c>
    </row>
    <row r="30" spans="1:41" ht="30" customHeight="1" x14ac:dyDescent="0.25">
      <c r="A30" s="6" t="s">
        <v>16</v>
      </c>
      <c r="B30" s="24"/>
      <c r="C30" s="23"/>
      <c r="D30" s="24"/>
      <c r="E30" s="23"/>
      <c r="F30" s="24"/>
      <c r="G30" s="23"/>
      <c r="H30" s="24"/>
      <c r="I30" s="23"/>
      <c r="J30" s="24"/>
      <c r="K30" s="23"/>
      <c r="L30" s="24"/>
      <c r="M30" s="23"/>
      <c r="N30" s="24"/>
      <c r="O30" s="23"/>
      <c r="P30" s="24"/>
      <c r="Q30" s="23">
        <v>1</v>
      </c>
      <c r="R30" s="24">
        <v>1</v>
      </c>
      <c r="S30" s="23">
        <v>1</v>
      </c>
      <c r="T30" s="24">
        <v>1</v>
      </c>
      <c r="U30" s="23">
        <v>1</v>
      </c>
      <c r="V30" s="24"/>
      <c r="W30" s="23"/>
      <c r="X30" s="24"/>
      <c r="Y30" s="23"/>
      <c r="Z30" s="24"/>
      <c r="AA30" s="23"/>
      <c r="AB30" s="24"/>
      <c r="AC30" s="23"/>
      <c r="AD30" s="24"/>
      <c r="AE30" s="23"/>
      <c r="AF30" s="24"/>
      <c r="AG30" s="27">
        <f t="shared" si="7"/>
        <v>5</v>
      </c>
      <c r="AH30" s="27">
        <v>0</v>
      </c>
      <c r="AI30" s="27">
        <f t="shared" si="1"/>
        <v>5</v>
      </c>
      <c r="AJ30" s="28">
        <f t="shared" si="8"/>
        <v>1</v>
      </c>
      <c r="AK30" s="29">
        <v>7.25</v>
      </c>
      <c r="AL30" s="29">
        <f t="shared" si="9"/>
        <v>36.25</v>
      </c>
      <c r="AM30" s="29">
        <f>SUM(AL30+'MONTH 4'!AM30)</f>
        <v>108.75</v>
      </c>
      <c r="AN30" s="29">
        <f t="shared" si="10"/>
        <v>1450</v>
      </c>
      <c r="AO30" s="33">
        <f t="shared" si="5"/>
        <v>7.4999999999999997E-2</v>
      </c>
    </row>
    <row r="31" spans="1:41" ht="30" customHeight="1" x14ac:dyDescent="0.25">
      <c r="A31" s="6" t="s">
        <v>15</v>
      </c>
      <c r="B31" s="24"/>
      <c r="C31" s="23"/>
      <c r="D31" s="24"/>
      <c r="E31" s="23"/>
      <c r="F31" s="24"/>
      <c r="G31" s="23"/>
      <c r="H31" s="24"/>
      <c r="I31" s="23"/>
      <c r="J31" s="24"/>
      <c r="K31" s="23"/>
      <c r="L31" s="24"/>
      <c r="M31" s="23"/>
      <c r="N31" s="24"/>
      <c r="O31" s="23"/>
      <c r="P31" s="24"/>
      <c r="Q31" s="23"/>
      <c r="R31" s="24">
        <v>1</v>
      </c>
      <c r="S31" s="23">
        <v>1</v>
      </c>
      <c r="T31" s="24">
        <v>1</v>
      </c>
      <c r="U31" s="23">
        <v>1</v>
      </c>
      <c r="V31" s="24">
        <v>1</v>
      </c>
      <c r="W31" s="23"/>
      <c r="X31" s="24"/>
      <c r="Y31" s="23"/>
      <c r="Z31" s="24"/>
      <c r="AA31" s="23"/>
      <c r="AB31" s="24"/>
      <c r="AC31" s="23"/>
      <c r="AD31" s="24"/>
      <c r="AE31" s="23"/>
      <c r="AF31" s="24"/>
      <c r="AG31" s="27">
        <f t="shared" si="7"/>
        <v>5</v>
      </c>
      <c r="AH31" s="27">
        <v>0</v>
      </c>
      <c r="AI31" s="27">
        <f t="shared" si="1"/>
        <v>5</v>
      </c>
      <c r="AJ31" s="28">
        <f t="shared" si="8"/>
        <v>1</v>
      </c>
      <c r="AK31" s="29">
        <v>15</v>
      </c>
      <c r="AL31" s="29">
        <f t="shared" si="9"/>
        <v>75</v>
      </c>
      <c r="AM31" s="29">
        <f>SUM(AL31+'MONTH 4'!AM31)</f>
        <v>225</v>
      </c>
      <c r="AN31" s="29">
        <f t="shared" si="10"/>
        <v>3000</v>
      </c>
      <c r="AO31" s="33">
        <f t="shared" si="5"/>
        <v>7.4999999999999997E-2</v>
      </c>
    </row>
    <row r="32" spans="1:41" ht="17.399999999999999" customHeight="1" x14ac:dyDescent="0.25">
      <c r="A32" s="36" t="s">
        <v>55</v>
      </c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9"/>
      <c r="AH32" s="39"/>
      <c r="AI32" s="39"/>
      <c r="AJ32" s="39"/>
      <c r="AK32" s="39"/>
      <c r="AL32" s="39"/>
      <c r="AM32" s="39"/>
      <c r="AN32" s="39"/>
      <c r="AO32" s="39"/>
    </row>
    <row r="33" spans="1:41" ht="30" customHeight="1" x14ac:dyDescent="0.25">
      <c r="A33" s="5" t="s">
        <v>48</v>
      </c>
      <c r="B33" s="24"/>
      <c r="C33" s="23"/>
      <c r="D33" s="24"/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Q33" s="23"/>
      <c r="R33" s="24"/>
      <c r="S33" s="23">
        <v>1</v>
      </c>
      <c r="T33" s="24">
        <v>1</v>
      </c>
      <c r="U33" s="23">
        <v>1</v>
      </c>
      <c r="V33" s="24">
        <v>1</v>
      </c>
      <c r="W33" s="23">
        <v>1</v>
      </c>
      <c r="X33" s="24"/>
      <c r="Y33" s="23"/>
      <c r="Z33" s="24"/>
      <c r="AA33" s="23"/>
      <c r="AB33" s="24"/>
      <c r="AC33" s="23"/>
      <c r="AD33" s="24"/>
      <c r="AE33" s="23"/>
      <c r="AF33" s="24"/>
      <c r="AG33" s="27">
        <f t="shared" ref="AG33:AG44" si="11">SUM(B33:AF33)</f>
        <v>5</v>
      </c>
      <c r="AH33" s="27">
        <v>0</v>
      </c>
      <c r="AI33" s="27">
        <f t="shared" si="1"/>
        <v>5</v>
      </c>
      <c r="AJ33" s="28">
        <f t="shared" ref="AJ33:AJ44" si="12">(AG33+AH33)/AI33</f>
        <v>1</v>
      </c>
      <c r="AK33" s="29">
        <v>7.25</v>
      </c>
      <c r="AL33" s="29">
        <f t="shared" ref="AL33:AL44" si="13">AK33*AG33</f>
        <v>36.25</v>
      </c>
      <c r="AM33" s="29">
        <f>SUM(AL33+'MONTH 4'!AM33)</f>
        <v>108.75</v>
      </c>
      <c r="AN33" s="29">
        <f t="shared" si="10"/>
        <v>1450</v>
      </c>
      <c r="AO33" s="33">
        <f t="shared" si="5"/>
        <v>7.4999999999999997E-2</v>
      </c>
    </row>
    <row r="34" spans="1:41" ht="30" customHeight="1" x14ac:dyDescent="0.25">
      <c r="A34" s="5" t="s">
        <v>37</v>
      </c>
      <c r="B34" s="24"/>
      <c r="C34" s="23"/>
      <c r="D34" s="24"/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3"/>
      <c r="R34" s="24"/>
      <c r="S34" s="23"/>
      <c r="T34" s="24">
        <v>1</v>
      </c>
      <c r="U34" s="23">
        <v>1</v>
      </c>
      <c r="V34" s="24">
        <v>1</v>
      </c>
      <c r="W34" s="23">
        <v>1</v>
      </c>
      <c r="X34" s="24">
        <v>1</v>
      </c>
      <c r="Y34" s="23"/>
      <c r="Z34" s="24"/>
      <c r="AA34" s="23"/>
      <c r="AB34" s="24"/>
      <c r="AC34" s="23"/>
      <c r="AD34" s="24"/>
      <c r="AE34" s="23"/>
      <c r="AF34" s="24"/>
      <c r="AG34" s="27">
        <f t="shared" si="11"/>
        <v>5</v>
      </c>
      <c r="AH34" s="27">
        <v>0</v>
      </c>
      <c r="AI34" s="27">
        <f t="shared" si="1"/>
        <v>5</v>
      </c>
      <c r="AJ34" s="28">
        <f t="shared" si="12"/>
        <v>1</v>
      </c>
      <c r="AK34" s="29">
        <v>7.25</v>
      </c>
      <c r="AL34" s="29">
        <f t="shared" si="13"/>
        <v>36.25</v>
      </c>
      <c r="AM34" s="29">
        <f>SUM(AL34+'MONTH 4'!AM34)</f>
        <v>108.75</v>
      </c>
      <c r="AN34" s="29">
        <f t="shared" si="10"/>
        <v>1450</v>
      </c>
      <c r="AO34" s="33">
        <f t="shared" si="5"/>
        <v>7.4999999999999997E-2</v>
      </c>
    </row>
    <row r="35" spans="1:41" ht="30" customHeight="1" x14ac:dyDescent="0.25">
      <c r="A35" s="6" t="s">
        <v>0</v>
      </c>
      <c r="B35" s="24"/>
      <c r="C35" s="23"/>
      <c r="D35" s="24"/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>
        <v>1</v>
      </c>
      <c r="V35" s="24">
        <v>1</v>
      </c>
      <c r="W35" s="23">
        <v>1</v>
      </c>
      <c r="X35" s="24">
        <v>1</v>
      </c>
      <c r="Y35" s="23">
        <v>1</v>
      </c>
      <c r="Z35" s="24"/>
      <c r="AA35" s="23"/>
      <c r="AB35" s="24"/>
      <c r="AC35" s="23"/>
      <c r="AD35" s="24"/>
      <c r="AE35" s="23"/>
      <c r="AF35" s="24"/>
      <c r="AG35" s="27">
        <f t="shared" si="11"/>
        <v>5</v>
      </c>
      <c r="AH35" s="27">
        <v>0</v>
      </c>
      <c r="AI35" s="27">
        <f t="shared" si="1"/>
        <v>5</v>
      </c>
      <c r="AJ35" s="28">
        <f t="shared" si="12"/>
        <v>1</v>
      </c>
      <c r="AK35" s="29">
        <v>7.25</v>
      </c>
      <c r="AL35" s="29">
        <f t="shared" si="13"/>
        <v>36.25</v>
      </c>
      <c r="AM35" s="29">
        <f>SUM(AL35+'MONTH 4'!AM35)</f>
        <v>108.75</v>
      </c>
      <c r="AN35" s="29">
        <f t="shared" si="10"/>
        <v>1450</v>
      </c>
      <c r="AO35" s="33">
        <f t="shared" si="5"/>
        <v>7.4999999999999997E-2</v>
      </c>
    </row>
    <row r="36" spans="1:41" ht="30" customHeight="1" x14ac:dyDescent="0.25">
      <c r="A36" s="6" t="s">
        <v>27</v>
      </c>
      <c r="B36" s="24"/>
      <c r="C36" s="23"/>
      <c r="D36" s="24"/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>
        <v>1</v>
      </c>
      <c r="W36" s="23">
        <v>1</v>
      </c>
      <c r="X36" s="24">
        <v>1</v>
      </c>
      <c r="Y36" s="23">
        <v>1</v>
      </c>
      <c r="Z36" s="24">
        <v>1</v>
      </c>
      <c r="AA36" s="23"/>
      <c r="AB36" s="24"/>
      <c r="AC36" s="23"/>
      <c r="AD36" s="24"/>
      <c r="AE36" s="23"/>
      <c r="AF36" s="24"/>
      <c r="AG36" s="27">
        <f t="shared" si="11"/>
        <v>5</v>
      </c>
      <c r="AH36" s="27">
        <v>0</v>
      </c>
      <c r="AI36" s="27">
        <f t="shared" si="1"/>
        <v>5</v>
      </c>
      <c r="AJ36" s="28">
        <f t="shared" si="12"/>
        <v>1</v>
      </c>
      <c r="AK36" s="29">
        <v>7.25</v>
      </c>
      <c r="AL36" s="29">
        <f t="shared" si="13"/>
        <v>36.25</v>
      </c>
      <c r="AM36" s="29">
        <f>SUM(AL36+'MONTH 4'!AM36)</f>
        <v>108.75</v>
      </c>
      <c r="AN36" s="29">
        <f t="shared" si="10"/>
        <v>1450</v>
      </c>
      <c r="AO36" s="33">
        <f t="shared" si="5"/>
        <v>7.4999999999999997E-2</v>
      </c>
    </row>
    <row r="37" spans="1:41" ht="30" customHeight="1" x14ac:dyDescent="0.25">
      <c r="A37" s="6" t="s">
        <v>24</v>
      </c>
      <c r="B37" s="24"/>
      <c r="C37" s="23"/>
      <c r="D37" s="24"/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>
        <v>1</v>
      </c>
      <c r="X37" s="24">
        <v>1</v>
      </c>
      <c r="Y37" s="23">
        <v>1</v>
      </c>
      <c r="Z37" s="24">
        <v>1</v>
      </c>
      <c r="AA37" s="23">
        <v>1</v>
      </c>
      <c r="AB37" s="24"/>
      <c r="AC37" s="23"/>
      <c r="AD37" s="24"/>
      <c r="AE37" s="23"/>
      <c r="AF37" s="24"/>
      <c r="AG37" s="27">
        <f t="shared" si="11"/>
        <v>5</v>
      </c>
      <c r="AH37" s="27">
        <v>0</v>
      </c>
      <c r="AI37" s="27">
        <f t="shared" si="1"/>
        <v>5</v>
      </c>
      <c r="AJ37" s="28">
        <f t="shared" si="12"/>
        <v>1</v>
      </c>
      <c r="AK37" s="29">
        <v>7.25</v>
      </c>
      <c r="AL37" s="29">
        <f t="shared" si="13"/>
        <v>36.25</v>
      </c>
      <c r="AM37" s="29">
        <f>SUM(AL37+'MONTH 4'!AM37)</f>
        <v>108.75</v>
      </c>
      <c r="AN37" s="29">
        <f t="shared" si="10"/>
        <v>1450</v>
      </c>
      <c r="AO37" s="33">
        <f t="shared" si="5"/>
        <v>7.4999999999999997E-2</v>
      </c>
    </row>
    <row r="38" spans="1:41" ht="30" customHeight="1" x14ac:dyDescent="0.25">
      <c r="A38" s="6" t="s">
        <v>38</v>
      </c>
      <c r="B38" s="24"/>
      <c r="C38" s="23"/>
      <c r="D38" s="24"/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/>
      <c r="X38" s="24">
        <v>1</v>
      </c>
      <c r="Y38" s="23">
        <v>1</v>
      </c>
      <c r="Z38" s="24">
        <v>1</v>
      </c>
      <c r="AA38" s="23">
        <v>1</v>
      </c>
      <c r="AB38" s="24">
        <v>1</v>
      </c>
      <c r="AC38" s="23"/>
      <c r="AD38" s="24"/>
      <c r="AE38" s="23"/>
      <c r="AF38" s="24"/>
      <c r="AG38" s="27">
        <f t="shared" si="11"/>
        <v>5</v>
      </c>
      <c r="AH38" s="27">
        <v>0</v>
      </c>
      <c r="AI38" s="27">
        <f t="shared" si="1"/>
        <v>5</v>
      </c>
      <c r="AJ38" s="28">
        <f t="shared" si="12"/>
        <v>1</v>
      </c>
      <c r="AK38" s="29">
        <v>7.25</v>
      </c>
      <c r="AL38" s="29">
        <f t="shared" si="13"/>
        <v>36.25</v>
      </c>
      <c r="AM38" s="29">
        <f>SUM(AL38+'MONTH 4'!AM38)</f>
        <v>108.75</v>
      </c>
      <c r="AN38" s="29">
        <f t="shared" si="10"/>
        <v>1450</v>
      </c>
      <c r="AO38" s="33">
        <f t="shared" si="5"/>
        <v>7.4999999999999997E-2</v>
      </c>
    </row>
    <row r="39" spans="1:41" ht="30" customHeight="1" x14ac:dyDescent="0.25">
      <c r="A39" s="6" t="s">
        <v>11</v>
      </c>
      <c r="B39" s="24"/>
      <c r="C39" s="23"/>
      <c r="D39" s="24"/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/>
      <c r="X39" s="24"/>
      <c r="Y39" s="23">
        <v>1</v>
      </c>
      <c r="Z39" s="24">
        <v>1</v>
      </c>
      <c r="AA39" s="23">
        <v>1</v>
      </c>
      <c r="AB39" s="24">
        <v>1</v>
      </c>
      <c r="AC39" s="23">
        <v>1</v>
      </c>
      <c r="AD39" s="24"/>
      <c r="AE39" s="23"/>
      <c r="AF39" s="24"/>
      <c r="AG39" s="27">
        <f t="shared" si="11"/>
        <v>5</v>
      </c>
      <c r="AH39" s="27">
        <v>0</v>
      </c>
      <c r="AI39" s="27">
        <f t="shared" si="1"/>
        <v>5</v>
      </c>
      <c r="AJ39" s="28">
        <f t="shared" si="12"/>
        <v>1</v>
      </c>
      <c r="AK39" s="29">
        <v>7.25</v>
      </c>
      <c r="AL39" s="29">
        <f t="shared" si="13"/>
        <v>36.25</v>
      </c>
      <c r="AM39" s="29">
        <f>SUM(AL39+'MONTH 4'!AM39)</f>
        <v>108.75</v>
      </c>
      <c r="AN39" s="29">
        <f t="shared" si="10"/>
        <v>1450</v>
      </c>
      <c r="AO39" s="33">
        <f t="shared" si="5"/>
        <v>7.4999999999999997E-2</v>
      </c>
    </row>
    <row r="40" spans="1:41" ht="30" customHeight="1" x14ac:dyDescent="0.25">
      <c r="A40" s="6" t="s">
        <v>61</v>
      </c>
      <c r="B40" s="24"/>
      <c r="C40" s="23"/>
      <c r="D40" s="24"/>
      <c r="E40" s="23"/>
      <c r="F40" s="24"/>
      <c r="G40" s="23"/>
      <c r="H40" s="24"/>
      <c r="I40" s="23"/>
      <c r="J40" s="24"/>
      <c r="K40" s="23"/>
      <c r="L40" s="24"/>
      <c r="M40" s="23"/>
      <c r="N40" s="24"/>
      <c r="O40" s="23"/>
      <c r="P40" s="24"/>
      <c r="Q40" s="23"/>
      <c r="R40" s="24"/>
      <c r="S40" s="23"/>
      <c r="T40" s="24"/>
      <c r="U40" s="23"/>
      <c r="V40" s="24"/>
      <c r="W40" s="23"/>
      <c r="X40" s="24"/>
      <c r="Y40" s="23"/>
      <c r="Z40" s="24">
        <v>1</v>
      </c>
      <c r="AA40" s="23">
        <v>1</v>
      </c>
      <c r="AB40" s="24">
        <v>1</v>
      </c>
      <c r="AC40" s="23">
        <v>1</v>
      </c>
      <c r="AD40" s="24">
        <v>1</v>
      </c>
      <c r="AE40" s="23"/>
      <c r="AF40" s="24"/>
      <c r="AG40" s="27">
        <f t="shared" si="11"/>
        <v>5</v>
      </c>
      <c r="AH40" s="27">
        <v>0</v>
      </c>
      <c r="AI40" s="27">
        <f t="shared" si="1"/>
        <v>5</v>
      </c>
      <c r="AJ40" s="28">
        <f t="shared" si="12"/>
        <v>1</v>
      </c>
      <c r="AK40" s="29">
        <v>7.25</v>
      </c>
      <c r="AL40" s="29">
        <f t="shared" si="13"/>
        <v>36.25</v>
      </c>
      <c r="AM40" s="29">
        <f>SUM(AL40+'MONTH 4'!AM40)</f>
        <v>108.75</v>
      </c>
      <c r="AN40" s="29">
        <f t="shared" si="10"/>
        <v>1450</v>
      </c>
      <c r="AO40" s="33">
        <f t="shared" si="5"/>
        <v>7.4999999999999997E-2</v>
      </c>
    </row>
    <row r="41" spans="1:41" ht="30" customHeight="1" x14ac:dyDescent="0.25">
      <c r="A41" s="6" t="s">
        <v>62</v>
      </c>
      <c r="B41" s="24"/>
      <c r="C41" s="23"/>
      <c r="D41" s="24"/>
      <c r="E41" s="23"/>
      <c r="F41" s="24"/>
      <c r="G41" s="23"/>
      <c r="H41" s="24"/>
      <c r="I41" s="23"/>
      <c r="J41" s="24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/>
      <c r="V41" s="24"/>
      <c r="W41" s="23"/>
      <c r="X41" s="24"/>
      <c r="Y41" s="23"/>
      <c r="Z41" s="24"/>
      <c r="AA41" s="23">
        <v>1</v>
      </c>
      <c r="AB41" s="24">
        <v>1</v>
      </c>
      <c r="AC41" s="23">
        <v>1</v>
      </c>
      <c r="AD41" s="24">
        <v>1</v>
      </c>
      <c r="AE41" s="23">
        <v>1</v>
      </c>
      <c r="AF41" s="24"/>
      <c r="AG41" s="27">
        <f t="shared" si="11"/>
        <v>5</v>
      </c>
      <c r="AH41" s="27">
        <v>0</v>
      </c>
      <c r="AI41" s="27">
        <f t="shared" si="1"/>
        <v>5</v>
      </c>
      <c r="AJ41" s="28">
        <f t="shared" si="12"/>
        <v>1</v>
      </c>
      <c r="AK41" s="29">
        <v>7.25</v>
      </c>
      <c r="AL41" s="29">
        <f t="shared" si="13"/>
        <v>36.25</v>
      </c>
      <c r="AM41" s="29">
        <f>SUM(AL41+'MONTH 4'!AM41)</f>
        <v>108.75</v>
      </c>
      <c r="AN41" s="29">
        <f t="shared" si="10"/>
        <v>1450</v>
      </c>
      <c r="AO41" s="33">
        <f t="shared" si="5"/>
        <v>7.4999999999999997E-2</v>
      </c>
    </row>
    <row r="42" spans="1:41" ht="30" customHeight="1" x14ac:dyDescent="0.25">
      <c r="A42" s="5" t="s">
        <v>12</v>
      </c>
      <c r="B42" s="24"/>
      <c r="C42" s="23"/>
      <c r="D42" s="24"/>
      <c r="E42" s="23"/>
      <c r="F42" s="24"/>
      <c r="G42" s="23"/>
      <c r="H42" s="24"/>
      <c r="I42" s="23"/>
      <c r="J42" s="24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/>
      <c r="X42" s="24"/>
      <c r="Y42" s="23"/>
      <c r="Z42" s="24"/>
      <c r="AA42" s="23"/>
      <c r="AB42" s="24">
        <v>1</v>
      </c>
      <c r="AC42" s="23">
        <v>1</v>
      </c>
      <c r="AD42" s="24">
        <v>1</v>
      </c>
      <c r="AE42" s="23">
        <v>1</v>
      </c>
      <c r="AF42" s="24">
        <v>1</v>
      </c>
      <c r="AG42" s="27">
        <f t="shared" si="11"/>
        <v>5</v>
      </c>
      <c r="AH42" s="27">
        <v>0</v>
      </c>
      <c r="AI42" s="27">
        <f t="shared" si="1"/>
        <v>5</v>
      </c>
      <c r="AJ42" s="28">
        <f t="shared" si="12"/>
        <v>1</v>
      </c>
      <c r="AK42" s="29">
        <v>7.25</v>
      </c>
      <c r="AL42" s="29">
        <f t="shared" si="13"/>
        <v>36.25</v>
      </c>
      <c r="AM42" s="29">
        <f>SUM(AL42+'MONTH 4'!AM42)</f>
        <v>108.75</v>
      </c>
      <c r="AN42" s="29">
        <f t="shared" si="10"/>
        <v>1450</v>
      </c>
      <c r="AO42" s="33">
        <f t="shared" si="5"/>
        <v>7.4999999999999997E-2</v>
      </c>
    </row>
    <row r="43" spans="1:41" ht="30" customHeight="1" x14ac:dyDescent="0.25">
      <c r="A43" s="6" t="s">
        <v>13</v>
      </c>
      <c r="B43" s="24">
        <v>1</v>
      </c>
      <c r="C43" s="23"/>
      <c r="D43" s="24"/>
      <c r="E43" s="23"/>
      <c r="F43" s="24"/>
      <c r="G43" s="23"/>
      <c r="H43" s="24"/>
      <c r="I43" s="23"/>
      <c r="J43" s="24"/>
      <c r="K43" s="23"/>
      <c r="L43" s="24"/>
      <c r="M43" s="23"/>
      <c r="N43" s="24"/>
      <c r="O43" s="23"/>
      <c r="P43" s="24"/>
      <c r="Q43" s="23"/>
      <c r="R43" s="24"/>
      <c r="S43" s="23"/>
      <c r="T43" s="24"/>
      <c r="U43" s="23"/>
      <c r="V43" s="24"/>
      <c r="W43" s="23"/>
      <c r="X43" s="24"/>
      <c r="Y43" s="23"/>
      <c r="Z43" s="24"/>
      <c r="AA43" s="23"/>
      <c r="AB43" s="24"/>
      <c r="AC43" s="23">
        <v>1</v>
      </c>
      <c r="AD43" s="24">
        <v>1</v>
      </c>
      <c r="AE43" s="23">
        <v>1</v>
      </c>
      <c r="AF43" s="24">
        <v>1</v>
      </c>
      <c r="AG43" s="27">
        <f t="shared" si="11"/>
        <v>5</v>
      </c>
      <c r="AH43" s="27">
        <v>0</v>
      </c>
      <c r="AI43" s="27">
        <f t="shared" si="1"/>
        <v>5</v>
      </c>
      <c r="AJ43" s="28">
        <f t="shared" si="12"/>
        <v>1</v>
      </c>
      <c r="AK43" s="29">
        <v>7.25</v>
      </c>
      <c r="AL43" s="29">
        <f t="shared" si="13"/>
        <v>36.25</v>
      </c>
      <c r="AM43" s="29">
        <f>SUM(AL43+'MONTH 4'!AM43)</f>
        <v>108.75</v>
      </c>
      <c r="AN43" s="29">
        <f t="shared" si="10"/>
        <v>1450</v>
      </c>
      <c r="AO43" s="33">
        <f t="shared" si="5"/>
        <v>7.4999999999999997E-2</v>
      </c>
    </row>
    <row r="44" spans="1:41" ht="30" customHeight="1" x14ac:dyDescent="0.25">
      <c r="A44" s="6" t="s">
        <v>47</v>
      </c>
      <c r="B44" s="24">
        <v>1</v>
      </c>
      <c r="C44" s="23">
        <v>1</v>
      </c>
      <c r="D44" s="24"/>
      <c r="E44" s="23"/>
      <c r="F44" s="24"/>
      <c r="G44" s="23"/>
      <c r="H44" s="24"/>
      <c r="I44" s="23"/>
      <c r="J44" s="24"/>
      <c r="K44" s="23"/>
      <c r="L44" s="24"/>
      <c r="M44" s="23"/>
      <c r="N44" s="24"/>
      <c r="O44" s="23"/>
      <c r="P44" s="24"/>
      <c r="Q44" s="23"/>
      <c r="R44" s="24"/>
      <c r="S44" s="23"/>
      <c r="T44" s="24"/>
      <c r="U44" s="23"/>
      <c r="V44" s="24"/>
      <c r="W44" s="23"/>
      <c r="X44" s="24"/>
      <c r="Y44" s="23"/>
      <c r="Z44" s="24"/>
      <c r="AA44" s="23"/>
      <c r="AB44" s="24"/>
      <c r="AC44" s="23"/>
      <c r="AD44" s="24">
        <v>1</v>
      </c>
      <c r="AE44" s="23">
        <v>1</v>
      </c>
      <c r="AF44" s="24">
        <v>1</v>
      </c>
      <c r="AG44" s="27">
        <f t="shared" si="11"/>
        <v>5</v>
      </c>
      <c r="AH44" s="27">
        <v>0</v>
      </c>
      <c r="AI44" s="27">
        <f t="shared" si="1"/>
        <v>5</v>
      </c>
      <c r="AJ44" s="28">
        <f t="shared" si="12"/>
        <v>1</v>
      </c>
      <c r="AK44" s="29">
        <v>7.25</v>
      </c>
      <c r="AL44" s="29">
        <f t="shared" si="13"/>
        <v>36.25</v>
      </c>
      <c r="AM44" s="29">
        <f>SUM(AL44+'MONTH 4'!AM44)</f>
        <v>108.75</v>
      </c>
      <c r="AN44" s="29">
        <f t="shared" si="10"/>
        <v>1450</v>
      </c>
      <c r="AO44" s="33">
        <f t="shared" si="5"/>
        <v>7.4999999999999997E-2</v>
      </c>
    </row>
    <row r="45" spans="1:41" ht="17.399999999999999" customHeight="1" x14ac:dyDescent="0.25">
      <c r="A45" s="36" t="s">
        <v>57</v>
      </c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9"/>
      <c r="AH45" s="39"/>
      <c r="AI45" s="39"/>
      <c r="AJ45" s="39"/>
      <c r="AK45" s="39"/>
      <c r="AL45" s="39"/>
      <c r="AM45" s="39"/>
      <c r="AN45" s="39"/>
      <c r="AO45" s="39"/>
    </row>
    <row r="46" spans="1:41" ht="30" customHeight="1" x14ac:dyDescent="0.25">
      <c r="A46" s="5" t="s">
        <v>63</v>
      </c>
      <c r="B46" s="24">
        <v>1</v>
      </c>
      <c r="C46" s="23">
        <v>1</v>
      </c>
      <c r="D46" s="24">
        <v>1</v>
      </c>
      <c r="E46" s="23"/>
      <c r="F46" s="24"/>
      <c r="G46" s="23"/>
      <c r="H46" s="24"/>
      <c r="I46" s="23"/>
      <c r="J46" s="24"/>
      <c r="K46" s="23"/>
      <c r="L46" s="24"/>
      <c r="M46" s="23"/>
      <c r="N46" s="24"/>
      <c r="O46" s="23"/>
      <c r="P46" s="24"/>
      <c r="Q46" s="23"/>
      <c r="R46" s="24"/>
      <c r="S46" s="23"/>
      <c r="T46" s="24"/>
      <c r="U46" s="23"/>
      <c r="V46" s="24"/>
      <c r="W46" s="23"/>
      <c r="X46" s="24"/>
      <c r="Y46" s="23"/>
      <c r="Z46" s="24"/>
      <c r="AA46" s="23"/>
      <c r="AB46" s="24"/>
      <c r="AC46" s="23"/>
      <c r="AD46" s="24"/>
      <c r="AE46" s="23">
        <v>1</v>
      </c>
      <c r="AF46" s="24">
        <v>1</v>
      </c>
      <c r="AG46" s="27">
        <f t="shared" ref="AG46:AG49" si="14">SUM(B46:AF46)</f>
        <v>5</v>
      </c>
      <c r="AH46" s="27">
        <v>0</v>
      </c>
      <c r="AI46" s="27">
        <f t="shared" si="1"/>
        <v>5</v>
      </c>
      <c r="AJ46" s="28">
        <f t="shared" ref="AJ46:AJ49" si="15">(AG46+AH46)/AI46</f>
        <v>1</v>
      </c>
      <c r="AK46" s="29">
        <v>7.25</v>
      </c>
      <c r="AL46" s="29">
        <f t="shared" ref="AL46:AL49" si="16">AK46*AG46</f>
        <v>36.25</v>
      </c>
      <c r="AM46" s="29">
        <f>SUM(AL46+'MONTH 4'!AM46)</f>
        <v>108.75</v>
      </c>
      <c r="AN46" s="29">
        <f t="shared" si="10"/>
        <v>1450</v>
      </c>
      <c r="AO46" s="33">
        <f t="shared" si="5"/>
        <v>7.4999999999999997E-2</v>
      </c>
    </row>
    <row r="47" spans="1:41" ht="30" customHeight="1" x14ac:dyDescent="0.25">
      <c r="A47" s="6" t="s">
        <v>36</v>
      </c>
      <c r="B47" s="22">
        <v>1</v>
      </c>
      <c r="C47" s="23">
        <v>1</v>
      </c>
      <c r="D47" s="24">
        <v>1</v>
      </c>
      <c r="E47" s="23">
        <v>1</v>
      </c>
      <c r="F47" s="24"/>
      <c r="G47" s="23"/>
      <c r="H47" s="24"/>
      <c r="I47" s="23"/>
      <c r="J47" s="24"/>
      <c r="K47" s="23"/>
      <c r="L47" s="24"/>
      <c r="M47" s="23"/>
      <c r="N47" s="24"/>
      <c r="O47" s="23"/>
      <c r="P47" s="24"/>
      <c r="Q47" s="23"/>
      <c r="R47" s="24"/>
      <c r="S47" s="23"/>
      <c r="T47" s="24"/>
      <c r="U47" s="23"/>
      <c r="V47" s="24"/>
      <c r="W47" s="23"/>
      <c r="X47" s="24"/>
      <c r="Y47" s="23"/>
      <c r="Z47" s="24"/>
      <c r="AA47" s="23"/>
      <c r="AB47" s="24"/>
      <c r="AC47" s="23"/>
      <c r="AD47" s="24"/>
      <c r="AE47" s="23"/>
      <c r="AF47" s="24">
        <v>1</v>
      </c>
      <c r="AG47" s="27">
        <f t="shared" si="14"/>
        <v>5</v>
      </c>
      <c r="AH47" s="27">
        <v>0</v>
      </c>
      <c r="AI47" s="27">
        <f t="shared" si="1"/>
        <v>5</v>
      </c>
      <c r="AJ47" s="28">
        <f t="shared" si="15"/>
        <v>1</v>
      </c>
      <c r="AK47" s="29">
        <v>7.25</v>
      </c>
      <c r="AL47" s="29">
        <f t="shared" si="16"/>
        <v>36.25</v>
      </c>
      <c r="AM47" s="29">
        <f>SUM(AL47+'MONTH 4'!AM47)</f>
        <v>108.75</v>
      </c>
      <c r="AN47" s="29">
        <f>AK47*25</f>
        <v>181.25</v>
      </c>
      <c r="AO47" s="33">
        <f t="shared" si="5"/>
        <v>0.6</v>
      </c>
    </row>
    <row r="48" spans="1:41" ht="30" customHeight="1" x14ac:dyDescent="0.25">
      <c r="A48" s="6" t="s">
        <v>18</v>
      </c>
      <c r="B48" s="24">
        <v>1</v>
      </c>
      <c r="C48" s="23">
        <v>1</v>
      </c>
      <c r="D48" s="24">
        <v>1</v>
      </c>
      <c r="E48" s="23">
        <v>1</v>
      </c>
      <c r="F48" s="24">
        <v>1</v>
      </c>
      <c r="G48" s="23"/>
      <c r="H48" s="24"/>
      <c r="I48" s="23"/>
      <c r="J48" s="24"/>
      <c r="K48" s="23"/>
      <c r="L48" s="24"/>
      <c r="M48" s="23"/>
      <c r="N48" s="24"/>
      <c r="O48" s="23"/>
      <c r="P48" s="24"/>
      <c r="Q48" s="23"/>
      <c r="R48" s="24"/>
      <c r="S48" s="23"/>
      <c r="T48" s="24"/>
      <c r="U48" s="23"/>
      <c r="V48" s="24"/>
      <c r="W48" s="23"/>
      <c r="X48" s="24"/>
      <c r="Y48" s="23"/>
      <c r="Z48" s="24"/>
      <c r="AA48" s="23"/>
      <c r="AB48" s="24"/>
      <c r="AC48" s="23"/>
      <c r="AD48" s="24"/>
      <c r="AE48" s="23"/>
      <c r="AF48" s="24"/>
      <c r="AG48" s="27">
        <f t="shared" si="14"/>
        <v>5</v>
      </c>
      <c r="AH48" s="27">
        <v>0</v>
      </c>
      <c r="AI48" s="27">
        <f t="shared" si="1"/>
        <v>5</v>
      </c>
      <c r="AJ48" s="28">
        <f t="shared" si="15"/>
        <v>1</v>
      </c>
      <c r="AK48" s="29">
        <v>7.25</v>
      </c>
      <c r="AL48" s="29">
        <f t="shared" si="16"/>
        <v>36.25</v>
      </c>
      <c r="AM48" s="29">
        <f>SUM(AL48+'MONTH 4'!AM48)</f>
        <v>108.75</v>
      </c>
      <c r="AN48" s="29">
        <f t="shared" si="10"/>
        <v>1450</v>
      </c>
      <c r="AO48" s="33">
        <f t="shared" si="5"/>
        <v>7.4999999999999997E-2</v>
      </c>
    </row>
    <row r="49" spans="1:41" ht="30" customHeight="1" x14ac:dyDescent="0.25">
      <c r="A49" s="6" t="s">
        <v>19</v>
      </c>
      <c r="B49" s="24"/>
      <c r="C49" s="23">
        <v>1</v>
      </c>
      <c r="D49" s="24">
        <v>1</v>
      </c>
      <c r="E49" s="23">
        <v>1</v>
      </c>
      <c r="F49" s="24">
        <v>1</v>
      </c>
      <c r="G49" s="23">
        <v>1</v>
      </c>
      <c r="H49" s="24"/>
      <c r="I49" s="23"/>
      <c r="J49" s="24"/>
      <c r="K49" s="23"/>
      <c r="L49" s="24"/>
      <c r="M49" s="23"/>
      <c r="N49" s="24"/>
      <c r="O49" s="23"/>
      <c r="P49" s="24"/>
      <c r="Q49" s="23"/>
      <c r="R49" s="24"/>
      <c r="S49" s="23"/>
      <c r="T49" s="24"/>
      <c r="U49" s="23"/>
      <c r="V49" s="24"/>
      <c r="W49" s="23"/>
      <c r="X49" s="24"/>
      <c r="Y49" s="23"/>
      <c r="Z49" s="24"/>
      <c r="AA49" s="23"/>
      <c r="AB49" s="24"/>
      <c r="AC49" s="23"/>
      <c r="AD49" s="24"/>
      <c r="AE49" s="23"/>
      <c r="AF49" s="24"/>
      <c r="AG49" s="27">
        <f t="shared" si="14"/>
        <v>5</v>
      </c>
      <c r="AH49" s="27">
        <v>0</v>
      </c>
      <c r="AI49" s="27">
        <f t="shared" si="1"/>
        <v>5</v>
      </c>
      <c r="AJ49" s="28">
        <f t="shared" si="15"/>
        <v>1</v>
      </c>
      <c r="AK49" s="29">
        <v>7.25</v>
      </c>
      <c r="AL49" s="29">
        <f t="shared" si="16"/>
        <v>36.25</v>
      </c>
      <c r="AM49" s="29">
        <f>SUM(AL49+'MONTH 4'!AM49)</f>
        <v>108.75</v>
      </c>
      <c r="AN49" s="29">
        <f t="shared" si="10"/>
        <v>1450</v>
      </c>
      <c r="AO49" s="33">
        <f t="shared" si="5"/>
        <v>7.4999999999999997E-2</v>
      </c>
    </row>
    <row r="50" spans="1:41" ht="17.399999999999999" customHeight="1" x14ac:dyDescent="0.25">
      <c r="A50" s="36" t="s">
        <v>58</v>
      </c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9"/>
      <c r="AH50" s="39"/>
      <c r="AI50" s="39"/>
      <c r="AJ50" s="39"/>
      <c r="AK50" s="39"/>
      <c r="AL50" s="39"/>
      <c r="AM50" s="39"/>
      <c r="AN50" s="39"/>
      <c r="AO50" s="39"/>
    </row>
    <row r="51" spans="1:41" ht="30" customHeight="1" x14ac:dyDescent="0.25">
      <c r="A51" s="5" t="s">
        <v>42</v>
      </c>
      <c r="B51" s="24"/>
      <c r="C51" s="23"/>
      <c r="D51" s="24">
        <v>1</v>
      </c>
      <c r="E51" s="23">
        <v>1</v>
      </c>
      <c r="F51" s="24">
        <v>1</v>
      </c>
      <c r="G51" s="23">
        <v>1</v>
      </c>
      <c r="H51" s="24">
        <v>1</v>
      </c>
      <c r="I51" s="23"/>
      <c r="J51" s="24"/>
      <c r="K51" s="23"/>
      <c r="L51" s="24"/>
      <c r="M51" s="23"/>
      <c r="N51" s="24"/>
      <c r="O51" s="23"/>
      <c r="P51" s="24"/>
      <c r="Q51" s="23"/>
      <c r="R51" s="24"/>
      <c r="S51" s="23"/>
      <c r="T51" s="24"/>
      <c r="U51" s="23"/>
      <c r="V51" s="24"/>
      <c r="W51" s="23"/>
      <c r="X51" s="24"/>
      <c r="Y51" s="23"/>
      <c r="Z51" s="24"/>
      <c r="AA51" s="23"/>
      <c r="AB51" s="24"/>
      <c r="AC51" s="23"/>
      <c r="AD51" s="24"/>
      <c r="AE51" s="23"/>
      <c r="AF51" s="24"/>
      <c r="AG51" s="27">
        <f t="shared" ref="AG51:AG53" si="17">SUM(B51:AF51)</f>
        <v>5</v>
      </c>
      <c r="AH51" s="27">
        <v>0</v>
      </c>
      <c r="AI51" s="27">
        <f t="shared" si="1"/>
        <v>5</v>
      </c>
      <c r="AJ51" s="28">
        <f t="shared" ref="AJ51:AJ53" si="18">(AG51+AH51)/AI51</f>
        <v>1</v>
      </c>
      <c r="AK51" s="29">
        <v>7.25</v>
      </c>
      <c r="AL51" s="29">
        <f t="shared" ref="AL51:AL53" si="19">AK51*AG51</f>
        <v>36.25</v>
      </c>
      <c r="AM51" s="29">
        <f>SUM(AL51+'MONTH 4'!AM51)</f>
        <v>108.75</v>
      </c>
      <c r="AN51" s="29">
        <f t="shared" si="10"/>
        <v>1450</v>
      </c>
      <c r="AO51" s="33">
        <f t="shared" si="5"/>
        <v>7.4999999999999997E-2</v>
      </c>
    </row>
    <row r="52" spans="1:41" ht="30" customHeight="1" x14ac:dyDescent="0.25">
      <c r="A52" s="5" t="s">
        <v>14</v>
      </c>
      <c r="B52" s="22"/>
      <c r="C52" s="23"/>
      <c r="D52" s="24"/>
      <c r="E52" s="23">
        <v>1</v>
      </c>
      <c r="F52" s="24">
        <v>1</v>
      </c>
      <c r="G52" s="23">
        <v>1</v>
      </c>
      <c r="H52" s="24">
        <v>1</v>
      </c>
      <c r="I52" s="23">
        <v>1</v>
      </c>
      <c r="J52" s="24"/>
      <c r="K52" s="23"/>
      <c r="L52" s="24"/>
      <c r="M52" s="23"/>
      <c r="N52" s="24"/>
      <c r="O52" s="23"/>
      <c r="P52" s="24"/>
      <c r="Q52" s="23"/>
      <c r="R52" s="24"/>
      <c r="S52" s="23"/>
      <c r="T52" s="24"/>
      <c r="U52" s="23"/>
      <c r="V52" s="24"/>
      <c r="W52" s="23"/>
      <c r="X52" s="24"/>
      <c r="Y52" s="23"/>
      <c r="Z52" s="24"/>
      <c r="AA52" s="23"/>
      <c r="AB52" s="24"/>
      <c r="AC52" s="23"/>
      <c r="AD52" s="24"/>
      <c r="AE52" s="23"/>
      <c r="AF52" s="24"/>
      <c r="AG52" s="27">
        <f t="shared" si="17"/>
        <v>5</v>
      </c>
      <c r="AH52" s="27">
        <v>0</v>
      </c>
      <c r="AI52" s="27">
        <f t="shared" si="1"/>
        <v>5</v>
      </c>
      <c r="AJ52" s="28">
        <f t="shared" si="18"/>
        <v>1</v>
      </c>
      <c r="AK52" s="29">
        <v>7.25</v>
      </c>
      <c r="AL52" s="29">
        <f t="shared" si="19"/>
        <v>36.25</v>
      </c>
      <c r="AM52" s="29">
        <f>SUM(AL52+'MONTH 4'!AM52)</f>
        <v>108.75</v>
      </c>
      <c r="AN52" s="29">
        <f>AK52*300</f>
        <v>2175</v>
      </c>
      <c r="AO52" s="33">
        <f t="shared" si="5"/>
        <v>0.05</v>
      </c>
    </row>
    <row r="53" spans="1:41" ht="34.5" customHeight="1" x14ac:dyDescent="0.25">
      <c r="A53" s="6" t="s">
        <v>30</v>
      </c>
      <c r="B53" s="24"/>
      <c r="C53" s="23"/>
      <c r="D53" s="24"/>
      <c r="E53" s="23"/>
      <c r="F53" s="24">
        <v>1</v>
      </c>
      <c r="G53" s="23">
        <v>1</v>
      </c>
      <c r="H53" s="24">
        <v>1</v>
      </c>
      <c r="I53" s="23">
        <v>1</v>
      </c>
      <c r="J53" s="24">
        <v>1</v>
      </c>
      <c r="K53" s="23"/>
      <c r="L53" s="24"/>
      <c r="M53" s="23"/>
      <c r="N53" s="24"/>
      <c r="O53" s="23"/>
      <c r="P53" s="24"/>
      <c r="Q53" s="23"/>
      <c r="R53" s="24"/>
      <c r="S53" s="23"/>
      <c r="T53" s="24"/>
      <c r="U53" s="23"/>
      <c r="V53" s="24"/>
      <c r="W53" s="23"/>
      <c r="X53" s="24"/>
      <c r="Y53" s="23"/>
      <c r="Z53" s="24"/>
      <c r="AA53" s="23"/>
      <c r="AB53" s="24"/>
      <c r="AC53" s="23"/>
      <c r="AD53" s="24"/>
      <c r="AE53" s="23"/>
      <c r="AF53" s="24"/>
      <c r="AG53" s="27">
        <f t="shared" si="17"/>
        <v>5</v>
      </c>
      <c r="AH53" s="27">
        <v>0</v>
      </c>
      <c r="AI53" s="27">
        <f t="shared" si="1"/>
        <v>5</v>
      </c>
      <c r="AJ53" s="28">
        <f t="shared" si="18"/>
        <v>1</v>
      </c>
      <c r="AK53" s="29">
        <v>7.25</v>
      </c>
      <c r="AL53" s="29">
        <f t="shared" si="19"/>
        <v>36.25</v>
      </c>
      <c r="AM53" s="29">
        <f>SUM(AL53+'MONTH 4'!AM53)</f>
        <v>108.75</v>
      </c>
      <c r="AN53" s="29">
        <f t="shared" ref="AN53" si="20">AK53*200</f>
        <v>1450</v>
      </c>
      <c r="AO53" s="33">
        <f t="shared" si="5"/>
        <v>7.4999999999999997E-2</v>
      </c>
    </row>
    <row r="54" spans="1:41" ht="30" customHeight="1" x14ac:dyDescent="0.25">
      <c r="A54" s="5" t="s">
        <v>52</v>
      </c>
      <c r="B54" s="40">
        <f>SUM(B14:B53)</f>
        <v>6.25</v>
      </c>
      <c r="C54" s="40">
        <f t="shared" ref="C54:AF54" si="21">SUM(C14:C53)</f>
        <v>7</v>
      </c>
      <c r="D54" s="40">
        <f t="shared" si="21"/>
        <v>8.25</v>
      </c>
      <c r="E54" s="40">
        <f t="shared" si="21"/>
        <v>9</v>
      </c>
      <c r="F54" s="40">
        <f t="shared" si="21"/>
        <v>10.25</v>
      </c>
      <c r="G54" s="40">
        <f t="shared" si="21"/>
        <v>9</v>
      </c>
      <c r="H54" s="40">
        <f t="shared" si="21"/>
        <v>8.25</v>
      </c>
      <c r="I54" s="40">
        <f t="shared" si="21"/>
        <v>7</v>
      </c>
      <c r="J54" s="40">
        <f t="shared" si="21"/>
        <v>6.25</v>
      </c>
      <c r="K54" s="40">
        <f t="shared" si="21"/>
        <v>5</v>
      </c>
      <c r="L54" s="40">
        <f t="shared" si="21"/>
        <v>5</v>
      </c>
      <c r="M54" s="40">
        <f t="shared" si="21"/>
        <v>5</v>
      </c>
      <c r="N54" s="40">
        <f t="shared" si="21"/>
        <v>5</v>
      </c>
      <c r="O54" s="40">
        <f t="shared" si="21"/>
        <v>5</v>
      </c>
      <c r="P54" s="40">
        <f t="shared" si="21"/>
        <v>5</v>
      </c>
      <c r="Q54" s="40">
        <f t="shared" si="21"/>
        <v>5</v>
      </c>
      <c r="R54" s="40">
        <f t="shared" si="21"/>
        <v>5</v>
      </c>
      <c r="S54" s="40">
        <f t="shared" si="21"/>
        <v>5</v>
      </c>
      <c r="T54" s="40">
        <f t="shared" si="21"/>
        <v>5</v>
      </c>
      <c r="U54" s="40">
        <f t="shared" si="21"/>
        <v>5</v>
      </c>
      <c r="V54" s="40">
        <f t="shared" si="21"/>
        <v>5</v>
      </c>
      <c r="W54" s="40">
        <f t="shared" si="21"/>
        <v>5</v>
      </c>
      <c r="X54" s="40">
        <f t="shared" si="21"/>
        <v>5</v>
      </c>
      <c r="Y54" s="40">
        <f t="shared" si="21"/>
        <v>5</v>
      </c>
      <c r="Z54" s="40">
        <f t="shared" si="21"/>
        <v>5</v>
      </c>
      <c r="AA54" s="40">
        <f t="shared" si="21"/>
        <v>5</v>
      </c>
      <c r="AB54" s="40">
        <f t="shared" si="21"/>
        <v>5</v>
      </c>
      <c r="AC54" s="40">
        <f t="shared" si="21"/>
        <v>5</v>
      </c>
      <c r="AD54" s="40">
        <f t="shared" si="21"/>
        <v>5</v>
      </c>
      <c r="AE54" s="40">
        <f t="shared" si="21"/>
        <v>5</v>
      </c>
      <c r="AF54" s="40">
        <f t="shared" si="21"/>
        <v>5</v>
      </c>
      <c r="AG54" s="30"/>
      <c r="AH54" s="30"/>
      <c r="AI54" s="30"/>
      <c r="AJ54" s="31"/>
      <c r="AK54" s="32"/>
      <c r="AL54" s="32"/>
      <c r="AM54" s="32"/>
      <c r="AN54" s="32"/>
      <c r="AO54" s="32"/>
    </row>
    <row r="55" spans="1:41" ht="23.25" customHeight="1" x14ac:dyDescent="0.25"/>
    <row r="56" spans="1:41" ht="23.25" customHeight="1" x14ac:dyDescent="0.25">
      <c r="A56" s="9" t="s">
        <v>21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8" spans="1:41" x14ac:dyDescent="0.25">
      <c r="A58" s="9" t="s">
        <v>20</v>
      </c>
    </row>
  </sheetData>
  <mergeCells count="2">
    <mergeCell ref="A1:AI1"/>
    <mergeCell ref="R3:T3"/>
  </mergeCells>
  <hyperlinks>
    <hyperlink ref="C6" r:id="rId1" display="mailto:brad.willey@monroemi.gov" xr:uid="{D543E26D-D321-4BAF-9462-147EC1F8439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B3D3-5B5F-4A2B-BC38-EE6D10CB4045}">
  <dimension ref="A1:AO58"/>
  <sheetViews>
    <sheetView topLeftCell="O41" workbookViewId="0">
      <selection activeCell="AF54" sqref="B54:AF54"/>
    </sheetView>
  </sheetViews>
  <sheetFormatPr defaultColWidth="9.109375" defaultRowHeight="13.8" x14ac:dyDescent="0.25"/>
  <cols>
    <col min="1" max="1" width="21.44140625" style="11" customWidth="1"/>
    <col min="2" max="32" width="6" style="11" customWidth="1"/>
    <col min="33" max="41" width="15.77734375" style="11" customWidth="1"/>
    <col min="42" max="16384" width="9.109375" style="11"/>
  </cols>
  <sheetData>
    <row r="1" spans="1:41" ht="23.25" customHeight="1" x14ac:dyDescent="0.25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3" spans="1:41" ht="18" customHeight="1" x14ac:dyDescent="0.3">
      <c r="A3" s="12"/>
      <c r="B3" s="13"/>
      <c r="C3" s="13" t="s">
        <v>33</v>
      </c>
      <c r="D3" s="13"/>
      <c r="E3" s="13"/>
      <c r="F3" s="13"/>
      <c r="G3" s="13"/>
      <c r="H3" s="13"/>
      <c r="R3" s="35" t="s">
        <v>1</v>
      </c>
      <c r="S3" s="35"/>
      <c r="T3" s="35"/>
      <c r="U3" s="14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41" ht="18" customHeight="1" x14ac:dyDescent="0.25">
      <c r="B4" s="16"/>
      <c r="C4" s="16" t="s">
        <v>34</v>
      </c>
      <c r="D4" s="16"/>
      <c r="E4" s="16"/>
      <c r="F4" s="16"/>
      <c r="G4" s="16"/>
      <c r="H4" s="16"/>
      <c r="R4" s="25" t="s">
        <v>35</v>
      </c>
      <c r="S4" s="16"/>
      <c r="T4" s="16"/>
      <c r="U4" s="16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41" ht="18" customHeight="1" x14ac:dyDescent="0.25">
      <c r="B5" s="16"/>
      <c r="C5" s="16" t="s">
        <v>31</v>
      </c>
      <c r="D5" s="16"/>
      <c r="E5" s="16"/>
      <c r="F5" s="16"/>
      <c r="G5" s="16"/>
      <c r="H5" s="16"/>
      <c r="N5" s="16" t="s">
        <v>2</v>
      </c>
      <c r="O5" s="16"/>
      <c r="P5" s="16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41" ht="18" customHeight="1" x14ac:dyDescent="0.25">
      <c r="B6" s="18"/>
      <c r="C6" s="18" t="s">
        <v>32</v>
      </c>
      <c r="D6" s="18"/>
      <c r="E6" s="18"/>
      <c r="F6" s="18"/>
      <c r="G6" s="18"/>
      <c r="H6" s="18"/>
      <c r="R6" s="26" t="s">
        <v>3</v>
      </c>
      <c r="T6" s="16"/>
      <c r="U6" s="14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41" ht="18" customHeight="1" x14ac:dyDescent="0.25">
      <c r="R7" s="26" t="s">
        <v>4</v>
      </c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10" spans="1:41" x14ac:dyDescent="0.25">
      <c r="A10" s="8" t="s">
        <v>43</v>
      </c>
    </row>
    <row r="11" spans="1:41" ht="15" customHeight="1" x14ac:dyDescent="0.25"/>
    <row r="12" spans="1:41" ht="14.4" thickBot="1" x14ac:dyDescent="0.3">
      <c r="A12" s="4" t="s">
        <v>28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50</v>
      </c>
      <c r="AH12" s="2" t="s">
        <v>51</v>
      </c>
      <c r="AI12" s="2" t="s">
        <v>49</v>
      </c>
      <c r="AJ12" s="2" t="s">
        <v>39</v>
      </c>
      <c r="AK12" s="2" t="s">
        <v>46</v>
      </c>
      <c r="AL12" s="2" t="s">
        <v>44</v>
      </c>
      <c r="AM12" s="2" t="s">
        <v>45</v>
      </c>
      <c r="AN12" s="2" t="s">
        <v>53</v>
      </c>
      <c r="AO12" s="2" t="s">
        <v>54</v>
      </c>
    </row>
    <row r="13" spans="1:41" ht="17.399999999999999" customHeight="1" thickTop="1" x14ac:dyDescent="0.25">
      <c r="A13" s="36" t="s">
        <v>59</v>
      </c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9"/>
      <c r="AH13" s="39"/>
      <c r="AI13" s="39"/>
      <c r="AJ13" s="39"/>
      <c r="AK13" s="39"/>
      <c r="AL13" s="39"/>
      <c r="AM13" s="39"/>
      <c r="AN13" s="39"/>
      <c r="AO13" s="39"/>
    </row>
    <row r="14" spans="1:41" ht="30" customHeight="1" x14ac:dyDescent="0.25">
      <c r="A14" s="6" t="s">
        <v>60</v>
      </c>
      <c r="B14" s="19">
        <v>1.25</v>
      </c>
      <c r="C14" s="20">
        <v>1</v>
      </c>
      <c r="D14" s="21">
        <v>1</v>
      </c>
      <c r="E14" s="20">
        <v>1</v>
      </c>
      <c r="F14" s="21">
        <v>1</v>
      </c>
      <c r="G14" s="20">
        <v>1</v>
      </c>
      <c r="H14" s="21"/>
      <c r="I14" s="20"/>
      <c r="J14" s="21"/>
      <c r="K14" s="20"/>
      <c r="L14" s="21"/>
      <c r="M14" s="20"/>
      <c r="N14" s="21"/>
      <c r="O14" s="20"/>
      <c r="P14" s="21"/>
      <c r="Q14" s="20"/>
      <c r="R14" s="21"/>
      <c r="S14" s="20"/>
      <c r="T14" s="21"/>
      <c r="U14" s="20"/>
      <c r="V14" s="21"/>
      <c r="W14" s="20"/>
      <c r="X14" s="21"/>
      <c r="Y14" s="20"/>
      <c r="Z14" s="21"/>
      <c r="AA14" s="20"/>
      <c r="AB14" s="21"/>
      <c r="AC14" s="20"/>
      <c r="AD14" s="21"/>
      <c r="AE14" s="20"/>
      <c r="AF14" s="21"/>
      <c r="AG14" s="27">
        <f>SUM(B14:AF14)</f>
        <v>6.25</v>
      </c>
      <c r="AH14" s="27">
        <v>0</v>
      </c>
      <c r="AI14" s="27">
        <f t="shared" ref="AI14:AI53" si="1">AG14+AH14</f>
        <v>6.25</v>
      </c>
      <c r="AJ14" s="28">
        <f>(AG14+AH14)/AI14</f>
        <v>1</v>
      </c>
      <c r="AK14" s="29">
        <v>7.25</v>
      </c>
      <c r="AL14" s="29">
        <f>AK14*AG14</f>
        <v>45.3125</v>
      </c>
      <c r="AM14" s="29">
        <f>SUM(AL14+'MONTH 5'!AM14)</f>
        <v>163.125</v>
      </c>
      <c r="AN14" s="29">
        <f>AK14*200</f>
        <v>1450</v>
      </c>
      <c r="AO14" s="33">
        <f>AM14/AN14</f>
        <v>0.1125</v>
      </c>
    </row>
    <row r="15" spans="1:41" ht="30" customHeight="1" x14ac:dyDescent="0.25">
      <c r="A15" s="6" t="s">
        <v>6</v>
      </c>
      <c r="B15" s="22"/>
      <c r="C15" s="23">
        <v>1</v>
      </c>
      <c r="D15" s="24">
        <v>1.25</v>
      </c>
      <c r="E15" s="23">
        <v>1</v>
      </c>
      <c r="F15" s="24">
        <v>1</v>
      </c>
      <c r="G15" s="23">
        <v>1</v>
      </c>
      <c r="H15" s="24">
        <v>1</v>
      </c>
      <c r="I15" s="23"/>
      <c r="J15" s="24"/>
      <c r="K15" s="23"/>
      <c r="L15" s="24"/>
      <c r="M15" s="23"/>
      <c r="N15" s="24"/>
      <c r="O15" s="23"/>
      <c r="P15" s="24"/>
      <c r="Q15" s="23"/>
      <c r="R15" s="24"/>
      <c r="S15" s="23"/>
      <c r="T15" s="24"/>
      <c r="U15" s="23"/>
      <c r="V15" s="24"/>
      <c r="W15" s="23"/>
      <c r="X15" s="24"/>
      <c r="Y15" s="23"/>
      <c r="Z15" s="24"/>
      <c r="AA15" s="23"/>
      <c r="AB15" s="24"/>
      <c r="AC15" s="23"/>
      <c r="AD15" s="24"/>
      <c r="AE15" s="23"/>
      <c r="AF15" s="24"/>
      <c r="AG15" s="27">
        <f t="shared" ref="AG15:AG21" si="2">SUM(B15:AF15)</f>
        <v>6.25</v>
      </c>
      <c r="AH15" s="27">
        <v>0</v>
      </c>
      <c r="AI15" s="27">
        <f t="shared" si="1"/>
        <v>6.25</v>
      </c>
      <c r="AJ15" s="28">
        <f t="shared" ref="AJ15:AJ21" si="3">(AG15+AH15)/AI15</f>
        <v>1</v>
      </c>
      <c r="AK15" s="29">
        <v>7.25</v>
      </c>
      <c r="AL15" s="29">
        <f t="shared" ref="AL15:AL21" si="4">AK15*AG15</f>
        <v>45.3125</v>
      </c>
      <c r="AM15" s="29">
        <f>SUM(AL15+'MONTH 5'!AM15)</f>
        <v>161.3125</v>
      </c>
      <c r="AN15" s="29">
        <f>AK15*600</f>
        <v>4350</v>
      </c>
      <c r="AO15" s="33">
        <f t="shared" ref="AO15:AO53" si="5">AM15/AN15</f>
        <v>3.7083333333333336E-2</v>
      </c>
    </row>
    <row r="16" spans="1:41" ht="30" customHeight="1" x14ac:dyDescent="0.25">
      <c r="A16" s="5" t="s">
        <v>41</v>
      </c>
      <c r="B16" s="24"/>
      <c r="C16" s="23"/>
      <c r="D16" s="24">
        <v>1</v>
      </c>
      <c r="E16" s="23">
        <v>1</v>
      </c>
      <c r="F16" s="24">
        <v>1.25</v>
      </c>
      <c r="G16" s="23">
        <v>1</v>
      </c>
      <c r="H16" s="24">
        <v>1</v>
      </c>
      <c r="I16" s="23">
        <v>1</v>
      </c>
      <c r="J16" s="24"/>
      <c r="K16" s="23"/>
      <c r="L16" s="24"/>
      <c r="M16" s="23"/>
      <c r="N16" s="24"/>
      <c r="O16" s="23"/>
      <c r="P16" s="24"/>
      <c r="Q16" s="23"/>
      <c r="R16" s="24"/>
      <c r="S16" s="23"/>
      <c r="T16" s="24"/>
      <c r="U16" s="23"/>
      <c r="V16" s="24"/>
      <c r="W16" s="23"/>
      <c r="X16" s="24"/>
      <c r="Y16" s="23"/>
      <c r="Z16" s="24"/>
      <c r="AA16" s="23"/>
      <c r="AB16" s="24"/>
      <c r="AC16" s="23"/>
      <c r="AD16" s="24"/>
      <c r="AE16" s="23"/>
      <c r="AF16" s="24"/>
      <c r="AG16" s="27">
        <f t="shared" si="2"/>
        <v>6.25</v>
      </c>
      <c r="AH16" s="27">
        <v>0</v>
      </c>
      <c r="AI16" s="27">
        <f t="shared" si="1"/>
        <v>6.25</v>
      </c>
      <c r="AJ16" s="28">
        <f t="shared" si="3"/>
        <v>1</v>
      </c>
      <c r="AK16" s="29">
        <v>25</v>
      </c>
      <c r="AL16" s="29">
        <f t="shared" si="4"/>
        <v>156.25</v>
      </c>
      <c r="AM16" s="29">
        <f>SUM(AL16+'MONTH 5'!AM16)</f>
        <v>550</v>
      </c>
      <c r="AN16" s="29">
        <f t="shared" ref="AN16:AN20" si="6">AK16*200</f>
        <v>5000</v>
      </c>
      <c r="AO16" s="33">
        <f t="shared" si="5"/>
        <v>0.11</v>
      </c>
    </row>
    <row r="17" spans="1:41" ht="30" customHeight="1" x14ac:dyDescent="0.25">
      <c r="A17" s="6" t="s">
        <v>22</v>
      </c>
      <c r="B17" s="24"/>
      <c r="C17" s="23"/>
      <c r="D17" s="24"/>
      <c r="E17" s="23">
        <v>1</v>
      </c>
      <c r="F17" s="24">
        <v>1</v>
      </c>
      <c r="G17" s="23">
        <v>1</v>
      </c>
      <c r="H17" s="24">
        <v>1.25</v>
      </c>
      <c r="I17" s="23">
        <v>1</v>
      </c>
      <c r="J17" s="24">
        <v>1</v>
      </c>
      <c r="K17" s="23"/>
      <c r="L17" s="24"/>
      <c r="M17" s="23"/>
      <c r="N17" s="24"/>
      <c r="O17" s="23"/>
      <c r="P17" s="24"/>
      <c r="Q17" s="23"/>
      <c r="R17" s="24"/>
      <c r="S17" s="23"/>
      <c r="T17" s="24"/>
      <c r="U17" s="23"/>
      <c r="V17" s="24"/>
      <c r="W17" s="23"/>
      <c r="X17" s="24"/>
      <c r="Y17" s="23"/>
      <c r="Z17" s="24"/>
      <c r="AA17" s="23"/>
      <c r="AB17" s="24"/>
      <c r="AC17" s="23"/>
      <c r="AD17" s="24"/>
      <c r="AE17" s="23"/>
      <c r="AF17" s="24"/>
      <c r="AG17" s="27">
        <f t="shared" si="2"/>
        <v>6.25</v>
      </c>
      <c r="AH17" s="27">
        <v>0</v>
      </c>
      <c r="AI17" s="27">
        <f t="shared" si="1"/>
        <v>6.25</v>
      </c>
      <c r="AJ17" s="28">
        <f t="shared" si="3"/>
        <v>1</v>
      </c>
      <c r="AK17" s="29">
        <v>12</v>
      </c>
      <c r="AL17" s="29">
        <f t="shared" si="4"/>
        <v>75</v>
      </c>
      <c r="AM17" s="29">
        <f>SUM(AL17+'MONTH 5'!AM17)</f>
        <v>261</v>
      </c>
      <c r="AN17" s="29">
        <f t="shared" si="6"/>
        <v>2400</v>
      </c>
      <c r="AO17" s="33">
        <f t="shared" si="5"/>
        <v>0.10875</v>
      </c>
    </row>
    <row r="18" spans="1:41" ht="30" customHeight="1" x14ac:dyDescent="0.25">
      <c r="A18" s="6" t="s">
        <v>17</v>
      </c>
      <c r="B18" s="24"/>
      <c r="C18" s="23"/>
      <c r="D18" s="24"/>
      <c r="E18" s="23"/>
      <c r="F18" s="24">
        <v>1</v>
      </c>
      <c r="G18" s="23">
        <v>1</v>
      </c>
      <c r="H18" s="24">
        <v>1</v>
      </c>
      <c r="I18" s="23">
        <v>1</v>
      </c>
      <c r="J18" s="24">
        <v>1.25</v>
      </c>
      <c r="K18" s="23">
        <v>1</v>
      </c>
      <c r="L18" s="24"/>
      <c r="M18" s="23"/>
      <c r="N18" s="24"/>
      <c r="O18" s="23"/>
      <c r="P18" s="24"/>
      <c r="Q18" s="23"/>
      <c r="R18" s="24"/>
      <c r="S18" s="23"/>
      <c r="T18" s="24"/>
      <c r="U18" s="23"/>
      <c r="V18" s="24"/>
      <c r="W18" s="23"/>
      <c r="X18" s="24"/>
      <c r="Y18" s="23"/>
      <c r="Z18" s="24"/>
      <c r="AA18" s="23"/>
      <c r="AB18" s="24"/>
      <c r="AC18" s="23"/>
      <c r="AD18" s="24"/>
      <c r="AE18" s="23"/>
      <c r="AF18" s="24"/>
      <c r="AG18" s="27">
        <f t="shared" si="2"/>
        <v>6.25</v>
      </c>
      <c r="AH18" s="27">
        <v>0</v>
      </c>
      <c r="AI18" s="27">
        <f t="shared" si="1"/>
        <v>6.25</v>
      </c>
      <c r="AJ18" s="28">
        <f t="shared" si="3"/>
        <v>1</v>
      </c>
      <c r="AK18" s="29">
        <v>7.25</v>
      </c>
      <c r="AL18" s="29">
        <f t="shared" si="4"/>
        <v>45.3125</v>
      </c>
      <c r="AM18" s="29">
        <f>SUM(AL18+'MONTH 5'!AM18)</f>
        <v>155.875</v>
      </c>
      <c r="AN18" s="29">
        <f t="shared" si="6"/>
        <v>1450</v>
      </c>
      <c r="AO18" s="33">
        <f t="shared" si="5"/>
        <v>0.1075</v>
      </c>
    </row>
    <row r="19" spans="1:41" ht="30" customHeight="1" x14ac:dyDescent="0.25">
      <c r="A19" s="6" t="s">
        <v>10</v>
      </c>
      <c r="B19" s="24"/>
      <c r="C19" s="23"/>
      <c r="D19" s="24"/>
      <c r="E19" s="23"/>
      <c r="F19" s="24"/>
      <c r="G19" s="23">
        <v>1</v>
      </c>
      <c r="H19" s="24">
        <v>1</v>
      </c>
      <c r="I19" s="23">
        <v>1</v>
      </c>
      <c r="J19" s="24">
        <v>1</v>
      </c>
      <c r="K19" s="23">
        <v>1</v>
      </c>
      <c r="L19" s="24">
        <v>1.25</v>
      </c>
      <c r="M19" s="23"/>
      <c r="N19" s="24"/>
      <c r="O19" s="23"/>
      <c r="P19" s="24"/>
      <c r="Q19" s="23"/>
      <c r="R19" s="24"/>
      <c r="S19" s="23"/>
      <c r="T19" s="24"/>
      <c r="U19" s="23"/>
      <c r="V19" s="24"/>
      <c r="W19" s="23"/>
      <c r="X19" s="24"/>
      <c r="Y19" s="23"/>
      <c r="Z19" s="24"/>
      <c r="AA19" s="23"/>
      <c r="AB19" s="24"/>
      <c r="AC19" s="23"/>
      <c r="AD19" s="24"/>
      <c r="AE19" s="23"/>
      <c r="AF19" s="24"/>
      <c r="AG19" s="27">
        <f t="shared" si="2"/>
        <v>6.25</v>
      </c>
      <c r="AH19" s="27">
        <v>0</v>
      </c>
      <c r="AI19" s="27">
        <f t="shared" si="1"/>
        <v>6.25</v>
      </c>
      <c r="AJ19" s="28">
        <f t="shared" si="3"/>
        <v>1</v>
      </c>
      <c r="AK19" s="29">
        <v>7.25</v>
      </c>
      <c r="AL19" s="29">
        <f t="shared" si="4"/>
        <v>45.3125</v>
      </c>
      <c r="AM19" s="29">
        <f>SUM(AL19+'MONTH 5'!AM19)</f>
        <v>154.0625</v>
      </c>
      <c r="AN19" s="29">
        <f t="shared" si="6"/>
        <v>1450</v>
      </c>
      <c r="AO19" s="33">
        <f t="shared" si="5"/>
        <v>0.10625</v>
      </c>
    </row>
    <row r="20" spans="1:41" ht="30" customHeight="1" x14ac:dyDescent="0.25">
      <c r="A20" s="6" t="s">
        <v>23</v>
      </c>
      <c r="B20" s="24"/>
      <c r="C20" s="23"/>
      <c r="D20" s="24"/>
      <c r="E20" s="23"/>
      <c r="F20" s="24"/>
      <c r="G20" s="23"/>
      <c r="H20" s="24">
        <v>1</v>
      </c>
      <c r="I20" s="23">
        <v>1</v>
      </c>
      <c r="J20" s="24">
        <v>1</v>
      </c>
      <c r="K20" s="23">
        <v>1</v>
      </c>
      <c r="L20" s="24">
        <v>1</v>
      </c>
      <c r="M20" s="23">
        <v>1</v>
      </c>
      <c r="N20" s="24"/>
      <c r="O20" s="23"/>
      <c r="P20" s="24"/>
      <c r="Q20" s="23"/>
      <c r="R20" s="24"/>
      <c r="S20" s="23"/>
      <c r="T20" s="24"/>
      <c r="U20" s="23"/>
      <c r="V20" s="24"/>
      <c r="W20" s="23"/>
      <c r="X20" s="24"/>
      <c r="Y20" s="23"/>
      <c r="Z20" s="24"/>
      <c r="AA20" s="23"/>
      <c r="AB20" s="24"/>
      <c r="AC20" s="23"/>
      <c r="AD20" s="24"/>
      <c r="AE20" s="23"/>
      <c r="AF20" s="24"/>
      <c r="AG20" s="27">
        <f t="shared" si="2"/>
        <v>6</v>
      </c>
      <c r="AH20" s="27">
        <v>0</v>
      </c>
      <c r="AI20" s="27">
        <f t="shared" si="1"/>
        <v>6</v>
      </c>
      <c r="AJ20" s="28">
        <f t="shared" si="3"/>
        <v>1</v>
      </c>
      <c r="AK20" s="29">
        <v>7.25</v>
      </c>
      <c r="AL20" s="29">
        <f t="shared" si="4"/>
        <v>43.5</v>
      </c>
      <c r="AM20" s="29">
        <f>SUM(AL20+'MONTH 5'!AM20)</f>
        <v>152.25</v>
      </c>
      <c r="AN20" s="29">
        <f t="shared" si="6"/>
        <v>1450</v>
      </c>
      <c r="AO20" s="33">
        <f t="shared" si="5"/>
        <v>0.105</v>
      </c>
    </row>
    <row r="21" spans="1:41" ht="30" customHeight="1" x14ac:dyDescent="0.25">
      <c r="A21" s="5" t="s">
        <v>14</v>
      </c>
      <c r="B21" s="22"/>
      <c r="C21" s="23"/>
      <c r="D21" s="24"/>
      <c r="E21" s="23"/>
      <c r="F21" s="24"/>
      <c r="G21" s="23"/>
      <c r="H21" s="24"/>
      <c r="I21" s="23">
        <v>1</v>
      </c>
      <c r="J21" s="24">
        <v>1</v>
      </c>
      <c r="K21" s="23">
        <v>1</v>
      </c>
      <c r="L21" s="24">
        <v>1</v>
      </c>
      <c r="M21" s="23">
        <v>1</v>
      </c>
      <c r="N21" s="24">
        <v>1</v>
      </c>
      <c r="O21" s="23"/>
      <c r="P21" s="24"/>
      <c r="Q21" s="23"/>
      <c r="R21" s="24"/>
      <c r="S21" s="23"/>
      <c r="T21" s="24"/>
      <c r="U21" s="23"/>
      <c r="V21" s="24"/>
      <c r="W21" s="23"/>
      <c r="X21" s="24"/>
      <c r="Y21" s="23"/>
      <c r="Z21" s="24"/>
      <c r="AA21" s="23"/>
      <c r="AB21" s="24"/>
      <c r="AC21" s="23"/>
      <c r="AD21" s="24"/>
      <c r="AE21" s="23"/>
      <c r="AF21" s="24"/>
      <c r="AG21" s="27">
        <f t="shared" si="2"/>
        <v>6</v>
      </c>
      <c r="AH21" s="27">
        <v>0</v>
      </c>
      <c r="AI21" s="27">
        <f t="shared" si="1"/>
        <v>6</v>
      </c>
      <c r="AJ21" s="28">
        <f t="shared" si="3"/>
        <v>1</v>
      </c>
      <c r="AK21" s="29">
        <v>7.25</v>
      </c>
      <c r="AL21" s="29">
        <f t="shared" si="4"/>
        <v>43.5</v>
      </c>
      <c r="AM21" s="29">
        <f>SUM(AL21+'MONTH 5'!AM21)</f>
        <v>152.25</v>
      </c>
      <c r="AN21" s="29">
        <f>AK21*300</f>
        <v>2175</v>
      </c>
      <c r="AO21" s="33">
        <f t="shared" si="5"/>
        <v>7.0000000000000007E-2</v>
      </c>
    </row>
    <row r="22" spans="1:41" ht="17.399999999999999" customHeight="1" x14ac:dyDescent="0.25">
      <c r="A22" s="36" t="s">
        <v>56</v>
      </c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9"/>
      <c r="AH22" s="39"/>
      <c r="AI22" s="39"/>
      <c r="AJ22" s="39"/>
      <c r="AK22" s="39"/>
      <c r="AL22" s="39"/>
      <c r="AM22" s="39"/>
      <c r="AN22" s="39"/>
      <c r="AO22" s="39"/>
    </row>
    <row r="23" spans="1:41" ht="30" customHeight="1" x14ac:dyDescent="0.25">
      <c r="A23" s="6" t="s">
        <v>26</v>
      </c>
      <c r="B23" s="22"/>
      <c r="C23" s="23"/>
      <c r="D23" s="24"/>
      <c r="E23" s="23"/>
      <c r="F23" s="24"/>
      <c r="G23" s="23"/>
      <c r="H23" s="24"/>
      <c r="I23" s="23"/>
      <c r="J23" s="24">
        <v>1</v>
      </c>
      <c r="K23" s="23">
        <v>1</v>
      </c>
      <c r="L23" s="24">
        <v>1</v>
      </c>
      <c r="M23" s="23">
        <v>1</v>
      </c>
      <c r="N23" s="24">
        <v>1</v>
      </c>
      <c r="O23" s="23">
        <v>1</v>
      </c>
      <c r="P23" s="24"/>
      <c r="Q23" s="23"/>
      <c r="R23" s="24"/>
      <c r="S23" s="23"/>
      <c r="T23" s="24"/>
      <c r="U23" s="23"/>
      <c r="V23" s="24"/>
      <c r="W23" s="23"/>
      <c r="X23" s="24"/>
      <c r="Y23" s="23"/>
      <c r="Z23" s="24"/>
      <c r="AA23" s="23"/>
      <c r="AB23" s="24"/>
      <c r="AC23" s="23"/>
      <c r="AD23" s="24"/>
      <c r="AE23" s="23"/>
      <c r="AF23" s="24"/>
      <c r="AG23" s="27">
        <f t="shared" ref="AG23:AG31" si="7">SUM(B23:AF23)</f>
        <v>6</v>
      </c>
      <c r="AH23" s="27">
        <v>0</v>
      </c>
      <c r="AI23" s="27">
        <f t="shared" si="1"/>
        <v>6</v>
      </c>
      <c r="AJ23" s="28">
        <f t="shared" ref="AJ23:AJ31" si="8">(AG23+AH23)/AI23</f>
        <v>1</v>
      </c>
      <c r="AK23" s="29">
        <v>7.25</v>
      </c>
      <c r="AL23" s="29">
        <f t="shared" ref="AL23:AL31" si="9">AK23*AG23</f>
        <v>43.5</v>
      </c>
      <c r="AM23" s="29">
        <f>SUM(AL23+'MONTH 5'!AM23)</f>
        <v>152.25</v>
      </c>
      <c r="AN23" s="29">
        <f t="shared" ref="AN23:AN51" si="10">AK23*200</f>
        <v>1450</v>
      </c>
      <c r="AO23" s="33">
        <f t="shared" si="5"/>
        <v>0.105</v>
      </c>
    </row>
    <row r="24" spans="1:41" ht="30" customHeight="1" x14ac:dyDescent="0.25">
      <c r="A24" s="7" t="s">
        <v>29</v>
      </c>
      <c r="B24" s="24"/>
      <c r="C24" s="23"/>
      <c r="D24" s="24"/>
      <c r="E24" s="23"/>
      <c r="F24" s="24"/>
      <c r="G24" s="23"/>
      <c r="H24" s="24"/>
      <c r="I24" s="23"/>
      <c r="J24" s="24"/>
      <c r="K24" s="23">
        <v>1</v>
      </c>
      <c r="L24" s="24">
        <v>1</v>
      </c>
      <c r="M24" s="23">
        <v>1</v>
      </c>
      <c r="N24" s="24">
        <v>1</v>
      </c>
      <c r="O24" s="23">
        <v>1</v>
      </c>
      <c r="P24" s="24">
        <v>1</v>
      </c>
      <c r="Q24" s="23"/>
      <c r="R24" s="24"/>
      <c r="S24" s="23"/>
      <c r="T24" s="24"/>
      <c r="U24" s="23"/>
      <c r="V24" s="24"/>
      <c r="W24" s="23"/>
      <c r="X24" s="24"/>
      <c r="Y24" s="23"/>
      <c r="Z24" s="24"/>
      <c r="AA24" s="23"/>
      <c r="AB24" s="24"/>
      <c r="AC24" s="23"/>
      <c r="AD24" s="24"/>
      <c r="AE24" s="23"/>
      <c r="AF24" s="24"/>
      <c r="AG24" s="27">
        <f t="shared" si="7"/>
        <v>6</v>
      </c>
      <c r="AH24" s="27">
        <v>0</v>
      </c>
      <c r="AI24" s="27">
        <f t="shared" si="1"/>
        <v>6</v>
      </c>
      <c r="AJ24" s="28">
        <f t="shared" si="8"/>
        <v>1</v>
      </c>
      <c r="AK24" s="29">
        <v>10</v>
      </c>
      <c r="AL24" s="29">
        <f t="shared" si="9"/>
        <v>60</v>
      </c>
      <c r="AM24" s="29">
        <f>SUM(AL24+'MONTH 5'!AM24)</f>
        <v>210</v>
      </c>
      <c r="AN24" s="29">
        <f t="shared" si="10"/>
        <v>2000</v>
      </c>
      <c r="AO24" s="33">
        <f t="shared" si="5"/>
        <v>0.105</v>
      </c>
    </row>
    <row r="25" spans="1:41" ht="30" customHeight="1" x14ac:dyDescent="0.25">
      <c r="A25" s="6" t="s">
        <v>5</v>
      </c>
      <c r="B25" s="24"/>
      <c r="C25" s="23"/>
      <c r="D25" s="24"/>
      <c r="E25" s="23"/>
      <c r="F25" s="24"/>
      <c r="G25" s="23"/>
      <c r="H25" s="24"/>
      <c r="I25" s="23"/>
      <c r="J25" s="24"/>
      <c r="K25" s="23"/>
      <c r="L25" s="24">
        <v>1</v>
      </c>
      <c r="M25" s="23">
        <v>1</v>
      </c>
      <c r="N25" s="24">
        <v>1</v>
      </c>
      <c r="O25" s="23">
        <v>1</v>
      </c>
      <c r="P25" s="24">
        <v>1</v>
      </c>
      <c r="Q25" s="23">
        <v>1</v>
      </c>
      <c r="R25" s="24"/>
      <c r="S25" s="23"/>
      <c r="T25" s="24"/>
      <c r="U25" s="23"/>
      <c r="V25" s="24"/>
      <c r="W25" s="23"/>
      <c r="X25" s="24"/>
      <c r="Y25" s="23"/>
      <c r="Z25" s="24"/>
      <c r="AA25" s="23"/>
      <c r="AB25" s="24"/>
      <c r="AC25" s="23"/>
      <c r="AD25" s="24"/>
      <c r="AE25" s="23"/>
      <c r="AF25" s="24"/>
      <c r="AG25" s="27">
        <f t="shared" si="7"/>
        <v>6</v>
      </c>
      <c r="AH25" s="27">
        <v>0</v>
      </c>
      <c r="AI25" s="27">
        <f t="shared" si="1"/>
        <v>6</v>
      </c>
      <c r="AJ25" s="28">
        <f t="shared" si="8"/>
        <v>1</v>
      </c>
      <c r="AK25" s="29">
        <v>20</v>
      </c>
      <c r="AL25" s="29">
        <f t="shared" si="9"/>
        <v>120</v>
      </c>
      <c r="AM25" s="29">
        <f>SUM(AL25+'MONTH 5'!AM25)</f>
        <v>420</v>
      </c>
      <c r="AN25" s="29">
        <f t="shared" si="10"/>
        <v>4000</v>
      </c>
      <c r="AO25" s="33">
        <f t="shared" si="5"/>
        <v>0.105</v>
      </c>
    </row>
    <row r="26" spans="1:41" ht="30" customHeight="1" x14ac:dyDescent="0.25">
      <c r="A26" s="6" t="s">
        <v>25</v>
      </c>
      <c r="B26" s="22"/>
      <c r="C26" s="23"/>
      <c r="D26" s="24"/>
      <c r="E26" s="23"/>
      <c r="F26" s="24"/>
      <c r="G26" s="23"/>
      <c r="H26" s="24"/>
      <c r="I26" s="23"/>
      <c r="J26" s="24"/>
      <c r="K26" s="23"/>
      <c r="L26" s="24"/>
      <c r="M26" s="23">
        <v>1</v>
      </c>
      <c r="N26" s="24">
        <v>1</v>
      </c>
      <c r="O26" s="23">
        <v>1</v>
      </c>
      <c r="P26" s="24">
        <v>1</v>
      </c>
      <c r="Q26" s="23">
        <v>1</v>
      </c>
      <c r="R26" s="24">
        <v>1</v>
      </c>
      <c r="S26" s="23"/>
      <c r="T26" s="24"/>
      <c r="U26" s="23"/>
      <c r="V26" s="24"/>
      <c r="W26" s="23"/>
      <c r="X26" s="24"/>
      <c r="Y26" s="23"/>
      <c r="Z26" s="24"/>
      <c r="AA26" s="23"/>
      <c r="AB26" s="24"/>
      <c r="AC26" s="23"/>
      <c r="AD26" s="24"/>
      <c r="AE26" s="23"/>
      <c r="AF26" s="24"/>
      <c r="AG26" s="27">
        <f t="shared" si="7"/>
        <v>6</v>
      </c>
      <c r="AH26" s="27">
        <v>0</v>
      </c>
      <c r="AI26" s="27">
        <f t="shared" si="1"/>
        <v>6</v>
      </c>
      <c r="AJ26" s="28">
        <f t="shared" si="8"/>
        <v>1</v>
      </c>
      <c r="AK26" s="29">
        <v>15</v>
      </c>
      <c r="AL26" s="29">
        <f t="shared" si="9"/>
        <v>90</v>
      </c>
      <c r="AM26" s="29">
        <f>SUM(AL26+'MONTH 5'!AM26)</f>
        <v>315</v>
      </c>
      <c r="AN26" s="29">
        <f>AK26*1200</f>
        <v>18000</v>
      </c>
      <c r="AO26" s="33">
        <f t="shared" si="5"/>
        <v>1.7500000000000002E-2</v>
      </c>
    </row>
    <row r="27" spans="1:41" ht="30" customHeight="1" x14ac:dyDescent="0.25">
      <c r="A27" s="6" t="s">
        <v>7</v>
      </c>
      <c r="B27" s="24"/>
      <c r="C27" s="23"/>
      <c r="D27" s="24"/>
      <c r="E27" s="23"/>
      <c r="F27" s="24"/>
      <c r="G27" s="23"/>
      <c r="H27" s="24"/>
      <c r="I27" s="23"/>
      <c r="J27" s="24"/>
      <c r="K27" s="23"/>
      <c r="L27" s="24"/>
      <c r="M27" s="23"/>
      <c r="N27" s="24">
        <v>1</v>
      </c>
      <c r="O27" s="23">
        <v>1</v>
      </c>
      <c r="P27" s="24">
        <v>1</v>
      </c>
      <c r="Q27" s="23">
        <v>1</v>
      </c>
      <c r="R27" s="24">
        <v>1</v>
      </c>
      <c r="S27" s="23">
        <v>1</v>
      </c>
      <c r="T27" s="24"/>
      <c r="U27" s="23"/>
      <c r="V27" s="24"/>
      <c r="W27" s="23"/>
      <c r="X27" s="24"/>
      <c r="Y27" s="23"/>
      <c r="Z27" s="24"/>
      <c r="AA27" s="23"/>
      <c r="AB27" s="24"/>
      <c r="AC27" s="23"/>
      <c r="AD27" s="24"/>
      <c r="AE27" s="23"/>
      <c r="AF27" s="24"/>
      <c r="AG27" s="27">
        <f t="shared" si="7"/>
        <v>6</v>
      </c>
      <c r="AH27" s="27">
        <v>0</v>
      </c>
      <c r="AI27" s="27">
        <f t="shared" si="1"/>
        <v>6</v>
      </c>
      <c r="AJ27" s="28">
        <f t="shared" si="8"/>
        <v>1</v>
      </c>
      <c r="AK27" s="29">
        <v>7.25</v>
      </c>
      <c r="AL27" s="29">
        <f t="shared" si="9"/>
        <v>43.5</v>
      </c>
      <c r="AM27" s="29">
        <f>SUM(AL27+'MONTH 5'!AM27)</f>
        <v>152.25</v>
      </c>
      <c r="AN27" s="29">
        <f t="shared" si="10"/>
        <v>1450</v>
      </c>
      <c r="AO27" s="33">
        <f t="shared" si="5"/>
        <v>0.105</v>
      </c>
    </row>
    <row r="28" spans="1:41" ht="30" customHeight="1" x14ac:dyDescent="0.25">
      <c r="A28" s="6" t="s">
        <v>8</v>
      </c>
      <c r="B28" s="24"/>
      <c r="C28" s="23"/>
      <c r="D28" s="24"/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>
        <v>1</v>
      </c>
      <c r="P28" s="24">
        <v>1</v>
      </c>
      <c r="Q28" s="23">
        <v>1</v>
      </c>
      <c r="R28" s="24">
        <v>1</v>
      </c>
      <c r="S28" s="23">
        <v>1</v>
      </c>
      <c r="T28" s="24">
        <v>1</v>
      </c>
      <c r="U28" s="23"/>
      <c r="V28" s="24"/>
      <c r="W28" s="23"/>
      <c r="X28" s="24"/>
      <c r="Y28" s="23"/>
      <c r="Z28" s="24"/>
      <c r="AA28" s="23"/>
      <c r="AB28" s="24"/>
      <c r="AC28" s="23"/>
      <c r="AD28" s="24"/>
      <c r="AE28" s="23"/>
      <c r="AF28" s="24"/>
      <c r="AG28" s="27">
        <f t="shared" si="7"/>
        <v>6</v>
      </c>
      <c r="AH28" s="27">
        <v>0</v>
      </c>
      <c r="AI28" s="27">
        <f t="shared" si="1"/>
        <v>6</v>
      </c>
      <c r="AJ28" s="28">
        <f t="shared" si="8"/>
        <v>1</v>
      </c>
      <c r="AK28" s="29">
        <v>30</v>
      </c>
      <c r="AL28" s="29">
        <f t="shared" si="9"/>
        <v>180</v>
      </c>
      <c r="AM28" s="29">
        <f>SUM(AL28+'MONTH 5'!AM28)</f>
        <v>630</v>
      </c>
      <c r="AN28" s="29">
        <f t="shared" si="10"/>
        <v>6000</v>
      </c>
      <c r="AO28" s="33">
        <f t="shared" si="5"/>
        <v>0.105</v>
      </c>
    </row>
    <row r="29" spans="1:41" ht="30" customHeight="1" x14ac:dyDescent="0.25">
      <c r="A29" s="6" t="s">
        <v>9</v>
      </c>
      <c r="B29" s="24"/>
      <c r="C29" s="23"/>
      <c r="D29" s="24"/>
      <c r="E29" s="23"/>
      <c r="F29" s="24"/>
      <c r="G29" s="23"/>
      <c r="H29" s="24"/>
      <c r="I29" s="23"/>
      <c r="J29" s="24"/>
      <c r="K29" s="23"/>
      <c r="L29" s="24"/>
      <c r="M29" s="23"/>
      <c r="N29" s="24"/>
      <c r="O29" s="23"/>
      <c r="P29" s="24">
        <v>1</v>
      </c>
      <c r="Q29" s="23">
        <v>1</v>
      </c>
      <c r="R29" s="24">
        <v>1</v>
      </c>
      <c r="S29" s="23">
        <v>1</v>
      </c>
      <c r="T29" s="24">
        <v>1</v>
      </c>
      <c r="U29" s="23">
        <v>1</v>
      </c>
      <c r="V29" s="24"/>
      <c r="W29" s="23"/>
      <c r="X29" s="24"/>
      <c r="Y29" s="23"/>
      <c r="Z29" s="24"/>
      <c r="AA29" s="23"/>
      <c r="AB29" s="24"/>
      <c r="AC29" s="23"/>
      <c r="AD29" s="24"/>
      <c r="AE29" s="23"/>
      <c r="AF29" s="24"/>
      <c r="AG29" s="27">
        <f t="shared" si="7"/>
        <v>6</v>
      </c>
      <c r="AH29" s="27">
        <v>0</v>
      </c>
      <c r="AI29" s="27">
        <f t="shared" si="1"/>
        <v>6</v>
      </c>
      <c r="AJ29" s="28">
        <f t="shared" si="8"/>
        <v>1</v>
      </c>
      <c r="AK29" s="29">
        <v>30</v>
      </c>
      <c r="AL29" s="29">
        <f t="shared" si="9"/>
        <v>180</v>
      </c>
      <c r="AM29" s="29">
        <f>SUM(AL29+'MONTH 5'!AM29)</f>
        <v>630</v>
      </c>
      <c r="AN29" s="29">
        <f t="shared" si="10"/>
        <v>6000</v>
      </c>
      <c r="AO29" s="33">
        <f t="shared" si="5"/>
        <v>0.105</v>
      </c>
    </row>
    <row r="30" spans="1:41" ht="30" customHeight="1" x14ac:dyDescent="0.25">
      <c r="A30" s="6" t="s">
        <v>16</v>
      </c>
      <c r="B30" s="24"/>
      <c r="C30" s="23"/>
      <c r="D30" s="24"/>
      <c r="E30" s="23"/>
      <c r="F30" s="24"/>
      <c r="G30" s="23"/>
      <c r="H30" s="24"/>
      <c r="I30" s="23"/>
      <c r="J30" s="24"/>
      <c r="K30" s="23"/>
      <c r="L30" s="24"/>
      <c r="M30" s="23"/>
      <c r="N30" s="24"/>
      <c r="O30" s="23"/>
      <c r="P30" s="24"/>
      <c r="Q30" s="23">
        <v>1</v>
      </c>
      <c r="R30" s="24">
        <v>1</v>
      </c>
      <c r="S30" s="23">
        <v>1</v>
      </c>
      <c r="T30" s="24">
        <v>1</v>
      </c>
      <c r="U30" s="23">
        <v>1</v>
      </c>
      <c r="V30" s="24">
        <v>1</v>
      </c>
      <c r="W30" s="23"/>
      <c r="X30" s="24"/>
      <c r="Y30" s="23"/>
      <c r="Z30" s="24"/>
      <c r="AA30" s="23"/>
      <c r="AB30" s="24"/>
      <c r="AC30" s="23"/>
      <c r="AD30" s="24"/>
      <c r="AE30" s="23"/>
      <c r="AF30" s="24"/>
      <c r="AG30" s="27">
        <f t="shared" si="7"/>
        <v>6</v>
      </c>
      <c r="AH30" s="27">
        <v>0</v>
      </c>
      <c r="AI30" s="27">
        <f t="shared" si="1"/>
        <v>6</v>
      </c>
      <c r="AJ30" s="28">
        <f t="shared" si="8"/>
        <v>1</v>
      </c>
      <c r="AK30" s="29">
        <v>7.25</v>
      </c>
      <c r="AL30" s="29">
        <f t="shared" si="9"/>
        <v>43.5</v>
      </c>
      <c r="AM30" s="29">
        <f>SUM(AL30+'MONTH 5'!AM30)</f>
        <v>152.25</v>
      </c>
      <c r="AN30" s="29">
        <f t="shared" si="10"/>
        <v>1450</v>
      </c>
      <c r="AO30" s="33">
        <f t="shared" si="5"/>
        <v>0.105</v>
      </c>
    </row>
    <row r="31" spans="1:41" ht="30" customHeight="1" x14ac:dyDescent="0.25">
      <c r="A31" s="6" t="s">
        <v>15</v>
      </c>
      <c r="B31" s="24"/>
      <c r="C31" s="23"/>
      <c r="D31" s="24"/>
      <c r="E31" s="23"/>
      <c r="F31" s="24"/>
      <c r="G31" s="23"/>
      <c r="H31" s="24"/>
      <c r="I31" s="23"/>
      <c r="J31" s="24"/>
      <c r="K31" s="23"/>
      <c r="L31" s="24"/>
      <c r="M31" s="23"/>
      <c r="N31" s="24"/>
      <c r="O31" s="23"/>
      <c r="P31" s="24"/>
      <c r="Q31" s="23"/>
      <c r="R31" s="24">
        <v>1</v>
      </c>
      <c r="S31" s="23">
        <v>1</v>
      </c>
      <c r="T31" s="24">
        <v>1</v>
      </c>
      <c r="U31" s="23">
        <v>1</v>
      </c>
      <c r="V31" s="24">
        <v>1</v>
      </c>
      <c r="W31" s="23">
        <v>1</v>
      </c>
      <c r="X31" s="24"/>
      <c r="Y31" s="23"/>
      <c r="Z31" s="24"/>
      <c r="AA31" s="23"/>
      <c r="AB31" s="24"/>
      <c r="AC31" s="23"/>
      <c r="AD31" s="24"/>
      <c r="AE31" s="23"/>
      <c r="AF31" s="24"/>
      <c r="AG31" s="27">
        <f t="shared" si="7"/>
        <v>6</v>
      </c>
      <c r="AH31" s="27">
        <v>0</v>
      </c>
      <c r="AI31" s="27">
        <f t="shared" si="1"/>
        <v>6</v>
      </c>
      <c r="AJ31" s="28">
        <f t="shared" si="8"/>
        <v>1</v>
      </c>
      <c r="AK31" s="29">
        <v>15</v>
      </c>
      <c r="AL31" s="29">
        <f t="shared" si="9"/>
        <v>90</v>
      </c>
      <c r="AM31" s="29">
        <f>SUM(AL31+'MONTH 5'!AM31)</f>
        <v>315</v>
      </c>
      <c r="AN31" s="29">
        <f t="shared" si="10"/>
        <v>3000</v>
      </c>
      <c r="AO31" s="33">
        <f t="shared" si="5"/>
        <v>0.105</v>
      </c>
    </row>
    <row r="32" spans="1:41" ht="17.399999999999999" customHeight="1" x14ac:dyDescent="0.25">
      <c r="A32" s="36" t="s">
        <v>55</v>
      </c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9"/>
      <c r="AH32" s="39"/>
      <c r="AI32" s="39"/>
      <c r="AJ32" s="39"/>
      <c r="AK32" s="39"/>
      <c r="AL32" s="39"/>
      <c r="AM32" s="39"/>
      <c r="AN32" s="39"/>
      <c r="AO32" s="39"/>
    </row>
    <row r="33" spans="1:41" ht="30" customHeight="1" x14ac:dyDescent="0.25">
      <c r="A33" s="5" t="s">
        <v>48</v>
      </c>
      <c r="B33" s="24"/>
      <c r="C33" s="23"/>
      <c r="D33" s="24"/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Q33" s="23"/>
      <c r="R33" s="24"/>
      <c r="S33" s="23">
        <v>1</v>
      </c>
      <c r="T33" s="24">
        <v>1</v>
      </c>
      <c r="U33" s="23">
        <v>1</v>
      </c>
      <c r="V33" s="24">
        <v>1</v>
      </c>
      <c r="W33" s="23">
        <v>1</v>
      </c>
      <c r="X33" s="24">
        <v>1</v>
      </c>
      <c r="Y33" s="23"/>
      <c r="Z33" s="24"/>
      <c r="AA33" s="23"/>
      <c r="AB33" s="24"/>
      <c r="AC33" s="23"/>
      <c r="AD33" s="24"/>
      <c r="AE33" s="23"/>
      <c r="AF33" s="24"/>
      <c r="AG33" s="27">
        <f t="shared" ref="AG33:AG44" si="11">SUM(B33:AF33)</f>
        <v>6</v>
      </c>
      <c r="AH33" s="27">
        <v>0</v>
      </c>
      <c r="AI33" s="27">
        <f t="shared" si="1"/>
        <v>6</v>
      </c>
      <c r="AJ33" s="28">
        <f t="shared" ref="AJ33:AJ44" si="12">(AG33+AH33)/AI33</f>
        <v>1</v>
      </c>
      <c r="AK33" s="29">
        <v>7.25</v>
      </c>
      <c r="AL33" s="29">
        <f t="shared" ref="AL33:AL44" si="13">AK33*AG33</f>
        <v>43.5</v>
      </c>
      <c r="AM33" s="29">
        <f>SUM(AL33+'MONTH 5'!AM33)</f>
        <v>152.25</v>
      </c>
      <c r="AN33" s="29">
        <f t="shared" si="10"/>
        <v>1450</v>
      </c>
      <c r="AO33" s="33">
        <f t="shared" si="5"/>
        <v>0.105</v>
      </c>
    </row>
    <row r="34" spans="1:41" ht="30" customHeight="1" x14ac:dyDescent="0.25">
      <c r="A34" s="5" t="s">
        <v>37</v>
      </c>
      <c r="B34" s="24"/>
      <c r="C34" s="23"/>
      <c r="D34" s="24"/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3"/>
      <c r="R34" s="24"/>
      <c r="S34" s="23"/>
      <c r="T34" s="24">
        <v>1</v>
      </c>
      <c r="U34" s="23">
        <v>1</v>
      </c>
      <c r="V34" s="24">
        <v>1</v>
      </c>
      <c r="W34" s="23">
        <v>1</v>
      </c>
      <c r="X34" s="24">
        <v>1</v>
      </c>
      <c r="Y34" s="23">
        <v>1</v>
      </c>
      <c r="Z34" s="24"/>
      <c r="AA34" s="23"/>
      <c r="AB34" s="24"/>
      <c r="AC34" s="23"/>
      <c r="AD34" s="24"/>
      <c r="AE34" s="23"/>
      <c r="AF34" s="24"/>
      <c r="AG34" s="27">
        <f t="shared" si="11"/>
        <v>6</v>
      </c>
      <c r="AH34" s="27">
        <v>0</v>
      </c>
      <c r="AI34" s="27">
        <f t="shared" si="1"/>
        <v>6</v>
      </c>
      <c r="AJ34" s="28">
        <f t="shared" si="12"/>
        <v>1</v>
      </c>
      <c r="AK34" s="29">
        <v>7.25</v>
      </c>
      <c r="AL34" s="29">
        <f t="shared" si="13"/>
        <v>43.5</v>
      </c>
      <c r="AM34" s="29">
        <f>SUM(AL34+'MONTH 5'!AM34)</f>
        <v>152.25</v>
      </c>
      <c r="AN34" s="29">
        <f t="shared" si="10"/>
        <v>1450</v>
      </c>
      <c r="AO34" s="33">
        <f t="shared" si="5"/>
        <v>0.105</v>
      </c>
    </row>
    <row r="35" spans="1:41" ht="30" customHeight="1" x14ac:dyDescent="0.25">
      <c r="A35" s="6" t="s">
        <v>0</v>
      </c>
      <c r="B35" s="24"/>
      <c r="C35" s="23"/>
      <c r="D35" s="24"/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>
        <v>1</v>
      </c>
      <c r="V35" s="24">
        <v>1</v>
      </c>
      <c r="W35" s="23">
        <v>1</v>
      </c>
      <c r="X35" s="24">
        <v>1</v>
      </c>
      <c r="Y35" s="23">
        <v>1</v>
      </c>
      <c r="Z35" s="24">
        <v>1</v>
      </c>
      <c r="AA35" s="23"/>
      <c r="AB35" s="24"/>
      <c r="AC35" s="23"/>
      <c r="AD35" s="24"/>
      <c r="AE35" s="23"/>
      <c r="AF35" s="24"/>
      <c r="AG35" s="27">
        <f t="shared" si="11"/>
        <v>6</v>
      </c>
      <c r="AH35" s="27">
        <v>0</v>
      </c>
      <c r="AI35" s="27">
        <f t="shared" si="1"/>
        <v>6</v>
      </c>
      <c r="AJ35" s="28">
        <f t="shared" si="12"/>
        <v>1</v>
      </c>
      <c r="AK35" s="29">
        <v>7.25</v>
      </c>
      <c r="AL35" s="29">
        <f t="shared" si="13"/>
        <v>43.5</v>
      </c>
      <c r="AM35" s="29">
        <f>SUM(AL35+'MONTH 5'!AM35)</f>
        <v>152.25</v>
      </c>
      <c r="AN35" s="29">
        <f t="shared" si="10"/>
        <v>1450</v>
      </c>
      <c r="AO35" s="33">
        <f t="shared" si="5"/>
        <v>0.105</v>
      </c>
    </row>
    <row r="36" spans="1:41" ht="30" customHeight="1" x14ac:dyDescent="0.25">
      <c r="A36" s="6" t="s">
        <v>27</v>
      </c>
      <c r="B36" s="24"/>
      <c r="C36" s="23"/>
      <c r="D36" s="24"/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>
        <v>1</v>
      </c>
      <c r="W36" s="23">
        <v>1</v>
      </c>
      <c r="X36" s="24">
        <v>1</v>
      </c>
      <c r="Y36" s="23">
        <v>1</v>
      </c>
      <c r="Z36" s="24">
        <v>1</v>
      </c>
      <c r="AA36" s="23">
        <v>1</v>
      </c>
      <c r="AB36" s="24"/>
      <c r="AC36" s="23"/>
      <c r="AD36" s="24"/>
      <c r="AE36" s="23"/>
      <c r="AF36" s="24"/>
      <c r="AG36" s="27">
        <f t="shared" si="11"/>
        <v>6</v>
      </c>
      <c r="AH36" s="27">
        <v>0</v>
      </c>
      <c r="AI36" s="27">
        <f t="shared" si="1"/>
        <v>6</v>
      </c>
      <c r="AJ36" s="28">
        <f t="shared" si="12"/>
        <v>1</v>
      </c>
      <c r="AK36" s="29">
        <v>7.25</v>
      </c>
      <c r="AL36" s="29">
        <f t="shared" si="13"/>
        <v>43.5</v>
      </c>
      <c r="AM36" s="29">
        <f>SUM(AL36+'MONTH 5'!AM36)</f>
        <v>152.25</v>
      </c>
      <c r="AN36" s="29">
        <f t="shared" si="10"/>
        <v>1450</v>
      </c>
      <c r="AO36" s="33">
        <f t="shared" si="5"/>
        <v>0.105</v>
      </c>
    </row>
    <row r="37" spans="1:41" ht="30" customHeight="1" x14ac:dyDescent="0.25">
      <c r="A37" s="6" t="s">
        <v>24</v>
      </c>
      <c r="B37" s="24"/>
      <c r="C37" s="23"/>
      <c r="D37" s="24"/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>
        <v>1</v>
      </c>
      <c r="X37" s="24">
        <v>1</v>
      </c>
      <c r="Y37" s="23">
        <v>1</v>
      </c>
      <c r="Z37" s="24">
        <v>1</v>
      </c>
      <c r="AA37" s="23">
        <v>1</v>
      </c>
      <c r="AB37" s="24">
        <v>1</v>
      </c>
      <c r="AC37" s="23"/>
      <c r="AD37" s="24"/>
      <c r="AE37" s="23"/>
      <c r="AF37" s="24"/>
      <c r="AG37" s="27">
        <f t="shared" si="11"/>
        <v>6</v>
      </c>
      <c r="AH37" s="27">
        <v>0</v>
      </c>
      <c r="AI37" s="27">
        <f t="shared" si="1"/>
        <v>6</v>
      </c>
      <c r="AJ37" s="28">
        <f t="shared" si="12"/>
        <v>1</v>
      </c>
      <c r="AK37" s="29">
        <v>7.25</v>
      </c>
      <c r="AL37" s="29">
        <f t="shared" si="13"/>
        <v>43.5</v>
      </c>
      <c r="AM37" s="29">
        <f>SUM(AL37+'MONTH 5'!AM37)</f>
        <v>152.25</v>
      </c>
      <c r="AN37" s="29">
        <f t="shared" si="10"/>
        <v>1450</v>
      </c>
      <c r="AO37" s="33">
        <f t="shared" si="5"/>
        <v>0.105</v>
      </c>
    </row>
    <row r="38" spans="1:41" ht="30" customHeight="1" x14ac:dyDescent="0.25">
      <c r="A38" s="6" t="s">
        <v>38</v>
      </c>
      <c r="B38" s="24"/>
      <c r="C38" s="23"/>
      <c r="D38" s="24"/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/>
      <c r="X38" s="24">
        <v>1</v>
      </c>
      <c r="Y38" s="23">
        <v>1</v>
      </c>
      <c r="Z38" s="24">
        <v>1</v>
      </c>
      <c r="AA38" s="23">
        <v>1</v>
      </c>
      <c r="AB38" s="24">
        <v>1</v>
      </c>
      <c r="AC38" s="23">
        <v>1</v>
      </c>
      <c r="AD38" s="24"/>
      <c r="AE38" s="23"/>
      <c r="AF38" s="24"/>
      <c r="AG38" s="27">
        <f t="shared" si="11"/>
        <v>6</v>
      </c>
      <c r="AH38" s="27">
        <v>0</v>
      </c>
      <c r="AI38" s="27">
        <f t="shared" si="1"/>
        <v>6</v>
      </c>
      <c r="AJ38" s="28">
        <f t="shared" si="12"/>
        <v>1</v>
      </c>
      <c r="AK38" s="29">
        <v>7.25</v>
      </c>
      <c r="AL38" s="29">
        <f t="shared" si="13"/>
        <v>43.5</v>
      </c>
      <c r="AM38" s="29">
        <f>SUM(AL38+'MONTH 5'!AM38)</f>
        <v>152.25</v>
      </c>
      <c r="AN38" s="29">
        <f t="shared" si="10"/>
        <v>1450</v>
      </c>
      <c r="AO38" s="33">
        <f t="shared" si="5"/>
        <v>0.105</v>
      </c>
    </row>
    <row r="39" spans="1:41" ht="30" customHeight="1" x14ac:dyDescent="0.25">
      <c r="A39" s="6" t="s">
        <v>11</v>
      </c>
      <c r="B39" s="24"/>
      <c r="C39" s="23"/>
      <c r="D39" s="24"/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/>
      <c r="X39" s="24"/>
      <c r="Y39" s="23">
        <v>1</v>
      </c>
      <c r="Z39" s="24">
        <v>1</v>
      </c>
      <c r="AA39" s="23">
        <v>1</v>
      </c>
      <c r="AB39" s="24">
        <v>1</v>
      </c>
      <c r="AC39" s="23">
        <v>1</v>
      </c>
      <c r="AD39" s="24">
        <v>1</v>
      </c>
      <c r="AE39" s="23"/>
      <c r="AF39" s="24"/>
      <c r="AG39" s="27">
        <f t="shared" si="11"/>
        <v>6</v>
      </c>
      <c r="AH39" s="27">
        <v>0</v>
      </c>
      <c r="AI39" s="27">
        <f t="shared" si="1"/>
        <v>6</v>
      </c>
      <c r="AJ39" s="28">
        <f t="shared" si="12"/>
        <v>1</v>
      </c>
      <c r="AK39" s="29">
        <v>7.25</v>
      </c>
      <c r="AL39" s="29">
        <f t="shared" si="13"/>
        <v>43.5</v>
      </c>
      <c r="AM39" s="29">
        <f>SUM(AL39+'MONTH 5'!AM39)</f>
        <v>152.25</v>
      </c>
      <c r="AN39" s="29">
        <f t="shared" si="10"/>
        <v>1450</v>
      </c>
      <c r="AO39" s="33">
        <f t="shared" si="5"/>
        <v>0.105</v>
      </c>
    </row>
    <row r="40" spans="1:41" ht="30" customHeight="1" x14ac:dyDescent="0.25">
      <c r="A40" s="6" t="s">
        <v>61</v>
      </c>
      <c r="B40" s="24"/>
      <c r="C40" s="23"/>
      <c r="D40" s="24"/>
      <c r="E40" s="23"/>
      <c r="F40" s="24"/>
      <c r="G40" s="23"/>
      <c r="H40" s="24"/>
      <c r="I40" s="23"/>
      <c r="J40" s="24"/>
      <c r="K40" s="23"/>
      <c r="L40" s="24"/>
      <c r="M40" s="23"/>
      <c r="N40" s="24"/>
      <c r="O40" s="23"/>
      <c r="P40" s="24"/>
      <c r="Q40" s="23"/>
      <c r="R40" s="24"/>
      <c r="S40" s="23"/>
      <c r="T40" s="24"/>
      <c r="U40" s="23"/>
      <c r="V40" s="24"/>
      <c r="W40" s="23"/>
      <c r="X40" s="24"/>
      <c r="Y40" s="23"/>
      <c r="Z40" s="24">
        <v>1</v>
      </c>
      <c r="AA40" s="23">
        <v>1</v>
      </c>
      <c r="AB40" s="24">
        <v>1</v>
      </c>
      <c r="AC40" s="23">
        <v>1</v>
      </c>
      <c r="AD40" s="24">
        <v>1</v>
      </c>
      <c r="AE40" s="23">
        <v>1</v>
      </c>
      <c r="AF40" s="24"/>
      <c r="AG40" s="27">
        <f t="shared" si="11"/>
        <v>6</v>
      </c>
      <c r="AH40" s="27">
        <v>0</v>
      </c>
      <c r="AI40" s="27">
        <f t="shared" si="1"/>
        <v>6</v>
      </c>
      <c r="AJ40" s="28">
        <f t="shared" si="12"/>
        <v>1</v>
      </c>
      <c r="AK40" s="29">
        <v>7.25</v>
      </c>
      <c r="AL40" s="29">
        <f t="shared" si="13"/>
        <v>43.5</v>
      </c>
      <c r="AM40" s="29">
        <f>SUM(AL40+'MONTH 5'!AM40)</f>
        <v>152.25</v>
      </c>
      <c r="AN40" s="29">
        <f t="shared" si="10"/>
        <v>1450</v>
      </c>
      <c r="AO40" s="33">
        <f t="shared" si="5"/>
        <v>0.105</v>
      </c>
    </row>
    <row r="41" spans="1:41" ht="30" customHeight="1" x14ac:dyDescent="0.25">
      <c r="A41" s="6" t="s">
        <v>62</v>
      </c>
      <c r="B41" s="24"/>
      <c r="C41" s="23"/>
      <c r="D41" s="24"/>
      <c r="E41" s="23"/>
      <c r="F41" s="24"/>
      <c r="G41" s="23"/>
      <c r="H41" s="24"/>
      <c r="I41" s="23"/>
      <c r="J41" s="24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/>
      <c r="V41" s="24"/>
      <c r="W41" s="23"/>
      <c r="X41" s="24"/>
      <c r="Y41" s="23"/>
      <c r="Z41" s="24"/>
      <c r="AA41" s="23">
        <v>1</v>
      </c>
      <c r="AB41" s="24">
        <v>1</v>
      </c>
      <c r="AC41" s="23">
        <v>1</v>
      </c>
      <c r="AD41" s="24">
        <v>1</v>
      </c>
      <c r="AE41" s="23">
        <v>1</v>
      </c>
      <c r="AF41" s="24">
        <v>1</v>
      </c>
      <c r="AG41" s="27">
        <f t="shared" si="11"/>
        <v>6</v>
      </c>
      <c r="AH41" s="27">
        <v>0</v>
      </c>
      <c r="AI41" s="27">
        <f t="shared" si="1"/>
        <v>6</v>
      </c>
      <c r="AJ41" s="28">
        <f t="shared" si="12"/>
        <v>1</v>
      </c>
      <c r="AK41" s="29">
        <v>7.25</v>
      </c>
      <c r="AL41" s="29">
        <f t="shared" si="13"/>
        <v>43.5</v>
      </c>
      <c r="AM41" s="29">
        <f>SUM(AL41+'MONTH 5'!AM41)</f>
        <v>152.25</v>
      </c>
      <c r="AN41" s="29">
        <f t="shared" si="10"/>
        <v>1450</v>
      </c>
      <c r="AO41" s="33">
        <f t="shared" si="5"/>
        <v>0.105</v>
      </c>
    </row>
    <row r="42" spans="1:41" ht="30" customHeight="1" x14ac:dyDescent="0.25">
      <c r="A42" s="5" t="s">
        <v>12</v>
      </c>
      <c r="B42" s="24">
        <v>1</v>
      </c>
      <c r="C42" s="23"/>
      <c r="D42" s="24"/>
      <c r="E42" s="23"/>
      <c r="F42" s="24"/>
      <c r="G42" s="23"/>
      <c r="H42" s="24"/>
      <c r="I42" s="23"/>
      <c r="J42" s="24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/>
      <c r="X42" s="24"/>
      <c r="Y42" s="23"/>
      <c r="Z42" s="24"/>
      <c r="AA42" s="23"/>
      <c r="AB42" s="24">
        <v>1</v>
      </c>
      <c r="AC42" s="23">
        <v>1</v>
      </c>
      <c r="AD42" s="24">
        <v>1</v>
      </c>
      <c r="AE42" s="23">
        <v>1</v>
      </c>
      <c r="AF42" s="24">
        <v>1</v>
      </c>
      <c r="AG42" s="27">
        <f t="shared" si="11"/>
        <v>6</v>
      </c>
      <c r="AH42" s="27">
        <v>0</v>
      </c>
      <c r="AI42" s="27">
        <f t="shared" si="1"/>
        <v>6</v>
      </c>
      <c r="AJ42" s="28">
        <f t="shared" si="12"/>
        <v>1</v>
      </c>
      <c r="AK42" s="29">
        <v>7.25</v>
      </c>
      <c r="AL42" s="29">
        <f t="shared" si="13"/>
        <v>43.5</v>
      </c>
      <c r="AM42" s="29">
        <f>SUM(AL42+'MONTH 5'!AM42)</f>
        <v>152.25</v>
      </c>
      <c r="AN42" s="29">
        <f t="shared" si="10"/>
        <v>1450</v>
      </c>
      <c r="AO42" s="33">
        <f t="shared" si="5"/>
        <v>0.105</v>
      </c>
    </row>
    <row r="43" spans="1:41" ht="30" customHeight="1" x14ac:dyDescent="0.25">
      <c r="A43" s="6" t="s">
        <v>13</v>
      </c>
      <c r="B43" s="24">
        <v>1</v>
      </c>
      <c r="C43" s="23">
        <v>1</v>
      </c>
      <c r="D43" s="24"/>
      <c r="E43" s="23"/>
      <c r="F43" s="24"/>
      <c r="G43" s="23"/>
      <c r="H43" s="24"/>
      <c r="I43" s="23"/>
      <c r="J43" s="24"/>
      <c r="K43" s="23"/>
      <c r="L43" s="24"/>
      <c r="M43" s="23"/>
      <c r="N43" s="24"/>
      <c r="O43" s="23"/>
      <c r="P43" s="24"/>
      <c r="Q43" s="23"/>
      <c r="R43" s="24"/>
      <c r="S43" s="23"/>
      <c r="T43" s="24"/>
      <c r="U43" s="23"/>
      <c r="V43" s="24"/>
      <c r="W43" s="23"/>
      <c r="X43" s="24"/>
      <c r="Y43" s="23"/>
      <c r="Z43" s="24"/>
      <c r="AA43" s="23"/>
      <c r="AB43" s="24"/>
      <c r="AC43" s="23">
        <v>1</v>
      </c>
      <c r="AD43" s="24">
        <v>1</v>
      </c>
      <c r="AE43" s="23">
        <v>1</v>
      </c>
      <c r="AF43" s="24">
        <v>1</v>
      </c>
      <c r="AG43" s="27">
        <f t="shared" si="11"/>
        <v>6</v>
      </c>
      <c r="AH43" s="27">
        <v>0</v>
      </c>
      <c r="AI43" s="27">
        <f t="shared" si="1"/>
        <v>6</v>
      </c>
      <c r="AJ43" s="28">
        <f t="shared" si="12"/>
        <v>1</v>
      </c>
      <c r="AK43" s="29">
        <v>7.25</v>
      </c>
      <c r="AL43" s="29">
        <f t="shared" si="13"/>
        <v>43.5</v>
      </c>
      <c r="AM43" s="29">
        <f>SUM(AL43+'MONTH 5'!AM43)</f>
        <v>152.25</v>
      </c>
      <c r="AN43" s="29">
        <f t="shared" si="10"/>
        <v>1450</v>
      </c>
      <c r="AO43" s="33">
        <f t="shared" si="5"/>
        <v>0.105</v>
      </c>
    </row>
    <row r="44" spans="1:41" ht="30" customHeight="1" x14ac:dyDescent="0.25">
      <c r="A44" s="6" t="s">
        <v>47</v>
      </c>
      <c r="B44" s="24">
        <v>1</v>
      </c>
      <c r="C44" s="23">
        <v>1</v>
      </c>
      <c r="D44" s="24">
        <v>1</v>
      </c>
      <c r="E44" s="23"/>
      <c r="F44" s="24"/>
      <c r="G44" s="23"/>
      <c r="H44" s="24"/>
      <c r="I44" s="23"/>
      <c r="J44" s="24"/>
      <c r="K44" s="23"/>
      <c r="L44" s="24"/>
      <c r="M44" s="23"/>
      <c r="N44" s="24"/>
      <c r="O44" s="23"/>
      <c r="P44" s="24"/>
      <c r="Q44" s="23"/>
      <c r="R44" s="24"/>
      <c r="S44" s="23"/>
      <c r="T44" s="24"/>
      <c r="U44" s="23"/>
      <c r="V44" s="24"/>
      <c r="W44" s="23"/>
      <c r="X44" s="24"/>
      <c r="Y44" s="23"/>
      <c r="Z44" s="24"/>
      <c r="AA44" s="23"/>
      <c r="AB44" s="24"/>
      <c r="AC44" s="23"/>
      <c r="AD44" s="24">
        <v>1</v>
      </c>
      <c r="AE44" s="23">
        <v>1</v>
      </c>
      <c r="AF44" s="24">
        <v>1</v>
      </c>
      <c r="AG44" s="27">
        <f t="shared" si="11"/>
        <v>6</v>
      </c>
      <c r="AH44" s="27">
        <v>0</v>
      </c>
      <c r="AI44" s="27">
        <f t="shared" si="1"/>
        <v>6</v>
      </c>
      <c r="AJ44" s="28">
        <f t="shared" si="12"/>
        <v>1</v>
      </c>
      <c r="AK44" s="29">
        <v>7.25</v>
      </c>
      <c r="AL44" s="29">
        <f t="shared" si="13"/>
        <v>43.5</v>
      </c>
      <c r="AM44" s="29">
        <f>SUM(AL44+'MONTH 5'!AM44)</f>
        <v>152.25</v>
      </c>
      <c r="AN44" s="29">
        <f t="shared" si="10"/>
        <v>1450</v>
      </c>
      <c r="AO44" s="33">
        <f t="shared" si="5"/>
        <v>0.105</v>
      </c>
    </row>
    <row r="45" spans="1:41" ht="17.399999999999999" customHeight="1" x14ac:dyDescent="0.25">
      <c r="A45" s="36" t="s">
        <v>57</v>
      </c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9"/>
      <c r="AH45" s="39"/>
      <c r="AI45" s="39"/>
      <c r="AJ45" s="39"/>
      <c r="AK45" s="39"/>
      <c r="AL45" s="39"/>
      <c r="AM45" s="39"/>
      <c r="AN45" s="39"/>
      <c r="AO45" s="39"/>
    </row>
    <row r="46" spans="1:41" ht="30" customHeight="1" x14ac:dyDescent="0.25">
      <c r="A46" s="5" t="s">
        <v>63</v>
      </c>
      <c r="B46" s="24">
        <v>1</v>
      </c>
      <c r="C46" s="23">
        <v>1</v>
      </c>
      <c r="D46" s="24">
        <v>1</v>
      </c>
      <c r="E46" s="23">
        <v>1</v>
      </c>
      <c r="F46" s="24"/>
      <c r="G46" s="23"/>
      <c r="H46" s="24"/>
      <c r="I46" s="23"/>
      <c r="J46" s="24"/>
      <c r="K46" s="23"/>
      <c r="L46" s="24"/>
      <c r="M46" s="23"/>
      <c r="N46" s="24"/>
      <c r="O46" s="23"/>
      <c r="P46" s="24"/>
      <c r="Q46" s="23"/>
      <c r="R46" s="24"/>
      <c r="S46" s="23"/>
      <c r="T46" s="24"/>
      <c r="U46" s="23"/>
      <c r="V46" s="24"/>
      <c r="W46" s="23"/>
      <c r="X46" s="24"/>
      <c r="Y46" s="23"/>
      <c r="Z46" s="24"/>
      <c r="AA46" s="23"/>
      <c r="AB46" s="24"/>
      <c r="AC46" s="23"/>
      <c r="AD46" s="24"/>
      <c r="AE46" s="23">
        <v>1</v>
      </c>
      <c r="AF46" s="24">
        <v>1</v>
      </c>
      <c r="AG46" s="27">
        <f t="shared" ref="AG46:AG49" si="14">SUM(B46:AF46)</f>
        <v>6</v>
      </c>
      <c r="AH46" s="27">
        <v>0</v>
      </c>
      <c r="AI46" s="27">
        <f t="shared" si="1"/>
        <v>6</v>
      </c>
      <c r="AJ46" s="28">
        <f t="shared" ref="AJ46:AJ49" si="15">(AG46+AH46)/AI46</f>
        <v>1</v>
      </c>
      <c r="AK46" s="29">
        <v>7.25</v>
      </c>
      <c r="AL46" s="29">
        <f t="shared" ref="AL46:AL49" si="16">AK46*AG46</f>
        <v>43.5</v>
      </c>
      <c r="AM46" s="29">
        <f>SUM(AL46+'MONTH 5'!AM46)</f>
        <v>152.25</v>
      </c>
      <c r="AN46" s="29">
        <f t="shared" si="10"/>
        <v>1450</v>
      </c>
      <c r="AO46" s="33">
        <f t="shared" si="5"/>
        <v>0.105</v>
      </c>
    </row>
    <row r="47" spans="1:41" ht="30" customHeight="1" x14ac:dyDescent="0.25">
      <c r="A47" s="6" t="s">
        <v>36</v>
      </c>
      <c r="B47" s="22">
        <v>1</v>
      </c>
      <c r="C47" s="23">
        <v>1</v>
      </c>
      <c r="D47" s="24">
        <v>1</v>
      </c>
      <c r="E47" s="23">
        <v>1</v>
      </c>
      <c r="F47" s="24">
        <v>1</v>
      </c>
      <c r="G47" s="23"/>
      <c r="H47" s="24"/>
      <c r="I47" s="23"/>
      <c r="J47" s="24"/>
      <c r="K47" s="23"/>
      <c r="L47" s="24"/>
      <c r="M47" s="23"/>
      <c r="N47" s="24"/>
      <c r="O47" s="23"/>
      <c r="P47" s="24"/>
      <c r="Q47" s="23"/>
      <c r="R47" s="24"/>
      <c r="S47" s="23"/>
      <c r="T47" s="24"/>
      <c r="U47" s="23"/>
      <c r="V47" s="24"/>
      <c r="W47" s="23"/>
      <c r="X47" s="24"/>
      <c r="Y47" s="23"/>
      <c r="Z47" s="24"/>
      <c r="AA47" s="23"/>
      <c r="AB47" s="24"/>
      <c r="AC47" s="23"/>
      <c r="AD47" s="24"/>
      <c r="AE47" s="23"/>
      <c r="AF47" s="24">
        <v>1</v>
      </c>
      <c r="AG47" s="27">
        <f t="shared" si="14"/>
        <v>6</v>
      </c>
      <c r="AH47" s="27">
        <v>0</v>
      </c>
      <c r="AI47" s="27">
        <f t="shared" si="1"/>
        <v>6</v>
      </c>
      <c r="AJ47" s="28">
        <f t="shared" si="15"/>
        <v>1</v>
      </c>
      <c r="AK47" s="29">
        <v>7.25</v>
      </c>
      <c r="AL47" s="29">
        <f t="shared" si="16"/>
        <v>43.5</v>
      </c>
      <c r="AM47" s="29">
        <f>SUM(AL47+'MONTH 5'!AM47)</f>
        <v>152.25</v>
      </c>
      <c r="AN47" s="29">
        <f>AK47*25</f>
        <v>181.25</v>
      </c>
      <c r="AO47" s="33">
        <f t="shared" si="5"/>
        <v>0.84</v>
      </c>
    </row>
    <row r="48" spans="1:41" ht="30" customHeight="1" x14ac:dyDescent="0.25">
      <c r="A48" s="6" t="s">
        <v>18</v>
      </c>
      <c r="B48" s="24">
        <v>1</v>
      </c>
      <c r="C48" s="23">
        <v>1</v>
      </c>
      <c r="D48" s="24">
        <v>1</v>
      </c>
      <c r="E48" s="23">
        <v>1</v>
      </c>
      <c r="F48" s="24">
        <v>1</v>
      </c>
      <c r="G48" s="23">
        <v>1</v>
      </c>
      <c r="H48" s="24"/>
      <c r="I48" s="23"/>
      <c r="J48" s="24"/>
      <c r="K48" s="23"/>
      <c r="L48" s="24"/>
      <c r="M48" s="23"/>
      <c r="N48" s="24"/>
      <c r="O48" s="23"/>
      <c r="P48" s="24"/>
      <c r="Q48" s="23"/>
      <c r="R48" s="24"/>
      <c r="S48" s="23"/>
      <c r="T48" s="24"/>
      <c r="U48" s="23"/>
      <c r="V48" s="24"/>
      <c r="W48" s="23"/>
      <c r="X48" s="24"/>
      <c r="Y48" s="23"/>
      <c r="Z48" s="24"/>
      <c r="AA48" s="23"/>
      <c r="AB48" s="24"/>
      <c r="AC48" s="23"/>
      <c r="AD48" s="24"/>
      <c r="AE48" s="23"/>
      <c r="AF48" s="24"/>
      <c r="AG48" s="27">
        <f t="shared" si="14"/>
        <v>6</v>
      </c>
      <c r="AH48" s="27">
        <v>0</v>
      </c>
      <c r="AI48" s="27">
        <f t="shared" si="1"/>
        <v>6</v>
      </c>
      <c r="AJ48" s="28">
        <f t="shared" si="15"/>
        <v>1</v>
      </c>
      <c r="AK48" s="29">
        <v>7.25</v>
      </c>
      <c r="AL48" s="29">
        <f t="shared" si="16"/>
        <v>43.5</v>
      </c>
      <c r="AM48" s="29">
        <f>SUM(AL48+'MONTH 5'!AM48)</f>
        <v>152.25</v>
      </c>
      <c r="AN48" s="29">
        <f t="shared" si="10"/>
        <v>1450</v>
      </c>
      <c r="AO48" s="33">
        <f t="shared" si="5"/>
        <v>0.105</v>
      </c>
    </row>
    <row r="49" spans="1:41" ht="30" customHeight="1" x14ac:dyDescent="0.25">
      <c r="A49" s="6" t="s">
        <v>19</v>
      </c>
      <c r="B49" s="24"/>
      <c r="C49" s="23">
        <v>1</v>
      </c>
      <c r="D49" s="24">
        <v>1</v>
      </c>
      <c r="E49" s="23">
        <v>1</v>
      </c>
      <c r="F49" s="24">
        <v>1</v>
      </c>
      <c r="G49" s="23">
        <v>1</v>
      </c>
      <c r="H49" s="24">
        <v>1</v>
      </c>
      <c r="I49" s="23"/>
      <c r="J49" s="24"/>
      <c r="K49" s="23"/>
      <c r="L49" s="24"/>
      <c r="M49" s="23"/>
      <c r="N49" s="24"/>
      <c r="O49" s="23"/>
      <c r="P49" s="24"/>
      <c r="Q49" s="23"/>
      <c r="R49" s="24"/>
      <c r="S49" s="23"/>
      <c r="T49" s="24"/>
      <c r="U49" s="23"/>
      <c r="V49" s="24"/>
      <c r="W49" s="23"/>
      <c r="X49" s="24"/>
      <c r="Y49" s="23"/>
      <c r="Z49" s="24"/>
      <c r="AA49" s="23"/>
      <c r="AB49" s="24"/>
      <c r="AC49" s="23"/>
      <c r="AD49" s="24"/>
      <c r="AE49" s="23"/>
      <c r="AF49" s="24"/>
      <c r="AG49" s="27">
        <f t="shared" si="14"/>
        <v>6</v>
      </c>
      <c r="AH49" s="27">
        <v>0</v>
      </c>
      <c r="AI49" s="27">
        <f t="shared" si="1"/>
        <v>6</v>
      </c>
      <c r="AJ49" s="28">
        <f t="shared" si="15"/>
        <v>1</v>
      </c>
      <c r="AK49" s="29">
        <v>7.25</v>
      </c>
      <c r="AL49" s="29">
        <f t="shared" si="16"/>
        <v>43.5</v>
      </c>
      <c r="AM49" s="29">
        <f>SUM(AL49+'MONTH 5'!AM49)</f>
        <v>152.25</v>
      </c>
      <c r="AN49" s="29">
        <f t="shared" si="10"/>
        <v>1450</v>
      </c>
      <c r="AO49" s="33">
        <f t="shared" si="5"/>
        <v>0.105</v>
      </c>
    </row>
    <row r="50" spans="1:41" ht="17.399999999999999" customHeight="1" x14ac:dyDescent="0.25">
      <c r="A50" s="36" t="s">
        <v>58</v>
      </c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9"/>
      <c r="AH50" s="39"/>
      <c r="AI50" s="39"/>
      <c r="AJ50" s="39"/>
      <c r="AK50" s="39"/>
      <c r="AL50" s="39"/>
      <c r="AM50" s="39"/>
      <c r="AN50" s="39"/>
      <c r="AO50" s="39"/>
    </row>
    <row r="51" spans="1:41" ht="30" customHeight="1" x14ac:dyDescent="0.25">
      <c r="A51" s="5" t="s">
        <v>42</v>
      </c>
      <c r="B51" s="24"/>
      <c r="C51" s="23"/>
      <c r="D51" s="24">
        <v>1</v>
      </c>
      <c r="E51" s="23">
        <v>1</v>
      </c>
      <c r="F51" s="24">
        <v>1</v>
      </c>
      <c r="G51" s="23">
        <v>1</v>
      </c>
      <c r="H51" s="24">
        <v>1</v>
      </c>
      <c r="I51" s="23">
        <v>1</v>
      </c>
      <c r="J51" s="24"/>
      <c r="K51" s="23"/>
      <c r="L51" s="24"/>
      <c r="M51" s="23"/>
      <c r="N51" s="24"/>
      <c r="O51" s="23"/>
      <c r="P51" s="24"/>
      <c r="Q51" s="23"/>
      <c r="R51" s="24"/>
      <c r="S51" s="23"/>
      <c r="T51" s="24"/>
      <c r="U51" s="23"/>
      <c r="V51" s="24"/>
      <c r="W51" s="23"/>
      <c r="X51" s="24"/>
      <c r="Y51" s="23"/>
      <c r="Z51" s="24"/>
      <c r="AA51" s="23"/>
      <c r="AB51" s="24"/>
      <c r="AC51" s="23"/>
      <c r="AD51" s="24"/>
      <c r="AE51" s="23"/>
      <c r="AF51" s="24"/>
      <c r="AG51" s="27">
        <f t="shared" ref="AG51:AG53" si="17">SUM(B51:AF51)</f>
        <v>6</v>
      </c>
      <c r="AH51" s="27">
        <v>0</v>
      </c>
      <c r="AI51" s="27">
        <f t="shared" si="1"/>
        <v>6</v>
      </c>
      <c r="AJ51" s="28">
        <f t="shared" ref="AJ51:AJ53" si="18">(AG51+AH51)/AI51</f>
        <v>1</v>
      </c>
      <c r="AK51" s="29">
        <v>7.25</v>
      </c>
      <c r="AL51" s="29">
        <f t="shared" ref="AL51:AL53" si="19">AK51*AG51</f>
        <v>43.5</v>
      </c>
      <c r="AM51" s="29">
        <f>SUM(AL51+'MONTH 5'!AM51)</f>
        <v>152.25</v>
      </c>
      <c r="AN51" s="29">
        <f t="shared" si="10"/>
        <v>1450</v>
      </c>
      <c r="AO51" s="33">
        <f t="shared" si="5"/>
        <v>0.105</v>
      </c>
    </row>
    <row r="52" spans="1:41" ht="30" customHeight="1" x14ac:dyDescent="0.25">
      <c r="A52" s="5" t="s">
        <v>14</v>
      </c>
      <c r="B52" s="22"/>
      <c r="C52" s="23"/>
      <c r="D52" s="24"/>
      <c r="E52" s="23">
        <v>1</v>
      </c>
      <c r="F52" s="24">
        <v>1</v>
      </c>
      <c r="G52" s="23">
        <v>1</v>
      </c>
      <c r="H52" s="24">
        <v>1</v>
      </c>
      <c r="I52" s="23">
        <v>1</v>
      </c>
      <c r="J52" s="24">
        <v>1</v>
      </c>
      <c r="K52" s="23"/>
      <c r="L52" s="24"/>
      <c r="M52" s="23"/>
      <c r="N52" s="24"/>
      <c r="O52" s="23"/>
      <c r="P52" s="24"/>
      <c r="Q52" s="23"/>
      <c r="R52" s="24"/>
      <c r="S52" s="23"/>
      <c r="T52" s="24"/>
      <c r="U52" s="23"/>
      <c r="V52" s="24"/>
      <c r="W52" s="23"/>
      <c r="X52" s="24"/>
      <c r="Y52" s="23"/>
      <c r="Z52" s="24"/>
      <c r="AA52" s="23"/>
      <c r="AB52" s="24"/>
      <c r="AC52" s="23"/>
      <c r="AD52" s="24"/>
      <c r="AE52" s="23"/>
      <c r="AF52" s="24"/>
      <c r="AG52" s="27">
        <f t="shared" si="17"/>
        <v>6</v>
      </c>
      <c r="AH52" s="27">
        <v>0</v>
      </c>
      <c r="AI52" s="27">
        <f t="shared" si="1"/>
        <v>6</v>
      </c>
      <c r="AJ52" s="28">
        <f t="shared" si="18"/>
        <v>1</v>
      </c>
      <c r="AK52" s="29">
        <v>7.25</v>
      </c>
      <c r="AL52" s="29">
        <f t="shared" si="19"/>
        <v>43.5</v>
      </c>
      <c r="AM52" s="29">
        <f>SUM(AL52+'MONTH 5'!AM52)</f>
        <v>152.25</v>
      </c>
      <c r="AN52" s="29">
        <f>AK52*300</f>
        <v>2175</v>
      </c>
      <c r="AO52" s="33">
        <f t="shared" si="5"/>
        <v>7.0000000000000007E-2</v>
      </c>
    </row>
    <row r="53" spans="1:41" ht="34.5" customHeight="1" x14ac:dyDescent="0.25">
      <c r="A53" s="6" t="s">
        <v>30</v>
      </c>
      <c r="B53" s="24"/>
      <c r="C53" s="23"/>
      <c r="D53" s="24"/>
      <c r="E53" s="23"/>
      <c r="F53" s="24">
        <v>1</v>
      </c>
      <c r="G53" s="23">
        <v>1</v>
      </c>
      <c r="H53" s="24">
        <v>1</v>
      </c>
      <c r="I53" s="23">
        <v>1</v>
      </c>
      <c r="J53" s="24">
        <v>1</v>
      </c>
      <c r="K53" s="23">
        <v>1</v>
      </c>
      <c r="L53" s="24"/>
      <c r="M53" s="23"/>
      <c r="N53" s="24"/>
      <c r="O53" s="23"/>
      <c r="P53" s="24"/>
      <c r="Q53" s="23"/>
      <c r="R53" s="24"/>
      <c r="S53" s="23"/>
      <c r="T53" s="24"/>
      <c r="U53" s="23"/>
      <c r="V53" s="24"/>
      <c r="W53" s="23"/>
      <c r="X53" s="24"/>
      <c r="Y53" s="23"/>
      <c r="Z53" s="24"/>
      <c r="AA53" s="23"/>
      <c r="AB53" s="24"/>
      <c r="AC53" s="23"/>
      <c r="AD53" s="24"/>
      <c r="AE53" s="23"/>
      <c r="AF53" s="24"/>
      <c r="AG53" s="27">
        <f t="shared" si="17"/>
        <v>6</v>
      </c>
      <c r="AH53" s="27">
        <v>0</v>
      </c>
      <c r="AI53" s="27">
        <f t="shared" si="1"/>
        <v>6</v>
      </c>
      <c r="AJ53" s="28">
        <f t="shared" si="18"/>
        <v>1</v>
      </c>
      <c r="AK53" s="29">
        <v>7.25</v>
      </c>
      <c r="AL53" s="29">
        <f t="shared" si="19"/>
        <v>43.5</v>
      </c>
      <c r="AM53" s="29">
        <f>SUM(AL53+'MONTH 5'!AM53)</f>
        <v>152.25</v>
      </c>
      <c r="AN53" s="29">
        <f t="shared" ref="AN53" si="20">AK53*200</f>
        <v>1450</v>
      </c>
      <c r="AO53" s="33">
        <f t="shared" si="5"/>
        <v>0.105</v>
      </c>
    </row>
    <row r="54" spans="1:41" ht="30" customHeight="1" x14ac:dyDescent="0.25">
      <c r="A54" s="5" t="s">
        <v>52</v>
      </c>
      <c r="B54" s="40">
        <f>SUM(B14:B53)</f>
        <v>7.25</v>
      </c>
      <c r="C54" s="40">
        <f t="shared" ref="C54:AF54" si="21">SUM(C14:C53)</f>
        <v>8</v>
      </c>
      <c r="D54" s="40">
        <f t="shared" si="21"/>
        <v>9.25</v>
      </c>
      <c r="E54" s="40">
        <f t="shared" si="21"/>
        <v>10</v>
      </c>
      <c r="F54" s="40">
        <f t="shared" si="21"/>
        <v>11.25</v>
      </c>
      <c r="G54" s="40">
        <f t="shared" si="21"/>
        <v>11</v>
      </c>
      <c r="H54" s="40">
        <f t="shared" si="21"/>
        <v>10.25</v>
      </c>
      <c r="I54" s="40">
        <f t="shared" si="21"/>
        <v>9</v>
      </c>
      <c r="J54" s="40">
        <f t="shared" si="21"/>
        <v>8.25</v>
      </c>
      <c r="K54" s="40">
        <f t="shared" si="21"/>
        <v>7</v>
      </c>
      <c r="L54" s="40">
        <f t="shared" si="21"/>
        <v>6.25</v>
      </c>
      <c r="M54" s="40">
        <f t="shared" si="21"/>
        <v>6</v>
      </c>
      <c r="N54" s="40">
        <f t="shared" si="21"/>
        <v>6</v>
      </c>
      <c r="O54" s="40">
        <f t="shared" si="21"/>
        <v>6</v>
      </c>
      <c r="P54" s="40">
        <f t="shared" si="21"/>
        <v>6</v>
      </c>
      <c r="Q54" s="40">
        <f t="shared" si="21"/>
        <v>6</v>
      </c>
      <c r="R54" s="40">
        <f t="shared" si="21"/>
        <v>6</v>
      </c>
      <c r="S54" s="40">
        <f t="shared" si="21"/>
        <v>6</v>
      </c>
      <c r="T54" s="40">
        <f t="shared" si="21"/>
        <v>6</v>
      </c>
      <c r="U54" s="40">
        <f t="shared" si="21"/>
        <v>6</v>
      </c>
      <c r="V54" s="40">
        <f t="shared" si="21"/>
        <v>6</v>
      </c>
      <c r="W54" s="40">
        <f t="shared" si="21"/>
        <v>6</v>
      </c>
      <c r="X54" s="40">
        <f t="shared" si="21"/>
        <v>6</v>
      </c>
      <c r="Y54" s="40">
        <f t="shared" si="21"/>
        <v>6</v>
      </c>
      <c r="Z54" s="40">
        <f t="shared" si="21"/>
        <v>6</v>
      </c>
      <c r="AA54" s="40">
        <f t="shared" si="21"/>
        <v>6</v>
      </c>
      <c r="AB54" s="40">
        <f t="shared" si="21"/>
        <v>6</v>
      </c>
      <c r="AC54" s="40">
        <f t="shared" si="21"/>
        <v>6</v>
      </c>
      <c r="AD54" s="40">
        <f t="shared" si="21"/>
        <v>6</v>
      </c>
      <c r="AE54" s="40">
        <f t="shared" si="21"/>
        <v>6</v>
      </c>
      <c r="AF54" s="40">
        <f t="shared" si="21"/>
        <v>6</v>
      </c>
      <c r="AG54" s="30"/>
      <c r="AH54" s="30"/>
      <c r="AI54" s="30"/>
      <c r="AJ54" s="31"/>
      <c r="AK54" s="32"/>
      <c r="AL54" s="32"/>
      <c r="AM54" s="32"/>
      <c r="AN54" s="32"/>
      <c r="AO54" s="32"/>
    </row>
    <row r="55" spans="1:41" ht="23.25" customHeight="1" x14ac:dyDescent="0.25"/>
    <row r="56" spans="1:41" ht="23.25" customHeight="1" x14ac:dyDescent="0.25">
      <c r="A56" s="9" t="s">
        <v>21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8" spans="1:41" x14ac:dyDescent="0.25">
      <c r="A58" s="9" t="s">
        <v>20</v>
      </c>
    </row>
  </sheetData>
  <mergeCells count="2">
    <mergeCell ref="A1:AI1"/>
    <mergeCell ref="R3:T3"/>
  </mergeCells>
  <hyperlinks>
    <hyperlink ref="C6" r:id="rId1" display="mailto:brad.willey@monroemi.gov" xr:uid="{EEC83D07-AEE0-4427-A087-A8F792D37D6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E4A94-927D-4170-873F-3321D68B6605}">
  <dimension ref="A1:AO58"/>
  <sheetViews>
    <sheetView topLeftCell="O45" workbookViewId="0">
      <selection activeCell="AF54" sqref="B54:AF54"/>
    </sheetView>
  </sheetViews>
  <sheetFormatPr defaultColWidth="9.109375" defaultRowHeight="13.8" x14ac:dyDescent="0.25"/>
  <cols>
    <col min="1" max="1" width="23" style="11" customWidth="1"/>
    <col min="2" max="32" width="6" style="11" customWidth="1"/>
    <col min="33" max="41" width="15.77734375" style="11" customWidth="1"/>
    <col min="42" max="16384" width="9.109375" style="11"/>
  </cols>
  <sheetData>
    <row r="1" spans="1:41" ht="23.25" customHeight="1" x14ac:dyDescent="0.25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3" spans="1:41" ht="18" customHeight="1" x14ac:dyDescent="0.3">
      <c r="A3" s="12"/>
      <c r="B3" s="13"/>
      <c r="C3" s="13" t="s">
        <v>33</v>
      </c>
      <c r="D3" s="13"/>
      <c r="E3" s="13"/>
      <c r="F3" s="13"/>
      <c r="G3" s="13"/>
      <c r="H3" s="13"/>
      <c r="R3" s="35" t="s">
        <v>1</v>
      </c>
      <c r="S3" s="35"/>
      <c r="T3" s="35"/>
      <c r="U3" s="14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41" ht="18" customHeight="1" x14ac:dyDescent="0.25">
      <c r="B4" s="16"/>
      <c r="C4" s="16" t="s">
        <v>34</v>
      </c>
      <c r="D4" s="16"/>
      <c r="E4" s="16"/>
      <c r="F4" s="16"/>
      <c r="G4" s="16"/>
      <c r="H4" s="16"/>
      <c r="R4" s="25" t="s">
        <v>35</v>
      </c>
      <c r="S4" s="16"/>
      <c r="T4" s="16"/>
      <c r="U4" s="16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41" ht="18" customHeight="1" x14ac:dyDescent="0.25">
      <c r="B5" s="16"/>
      <c r="C5" s="16" t="s">
        <v>31</v>
      </c>
      <c r="D5" s="16"/>
      <c r="E5" s="16"/>
      <c r="F5" s="16"/>
      <c r="G5" s="16"/>
      <c r="H5" s="16"/>
      <c r="N5" s="16" t="s">
        <v>2</v>
      </c>
      <c r="O5" s="16"/>
      <c r="P5" s="16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41" ht="18" customHeight="1" x14ac:dyDescent="0.25">
      <c r="B6" s="18"/>
      <c r="C6" s="18" t="s">
        <v>32</v>
      </c>
      <c r="D6" s="18"/>
      <c r="E6" s="18"/>
      <c r="F6" s="18"/>
      <c r="G6" s="18"/>
      <c r="H6" s="18"/>
      <c r="R6" s="26" t="s">
        <v>3</v>
      </c>
      <c r="T6" s="16"/>
      <c r="U6" s="14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41" ht="18" customHeight="1" x14ac:dyDescent="0.25">
      <c r="R7" s="26" t="s">
        <v>4</v>
      </c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10" spans="1:41" x14ac:dyDescent="0.25">
      <c r="A10" s="8" t="s">
        <v>43</v>
      </c>
    </row>
    <row r="11" spans="1:41" ht="15" customHeight="1" x14ac:dyDescent="0.25"/>
    <row r="12" spans="1:41" ht="14.4" thickBot="1" x14ac:dyDescent="0.3">
      <c r="A12" s="4" t="s">
        <v>28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50</v>
      </c>
      <c r="AH12" s="2" t="s">
        <v>51</v>
      </c>
      <c r="AI12" s="2" t="s">
        <v>49</v>
      </c>
      <c r="AJ12" s="2" t="s">
        <v>39</v>
      </c>
      <c r="AK12" s="2" t="s">
        <v>46</v>
      </c>
      <c r="AL12" s="2" t="s">
        <v>44</v>
      </c>
      <c r="AM12" s="2" t="s">
        <v>45</v>
      </c>
      <c r="AN12" s="2" t="s">
        <v>53</v>
      </c>
      <c r="AO12" s="2" t="s">
        <v>54</v>
      </c>
    </row>
    <row r="13" spans="1:41" ht="17.399999999999999" customHeight="1" thickTop="1" x14ac:dyDescent="0.25">
      <c r="A13" s="36" t="s">
        <v>59</v>
      </c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9"/>
      <c r="AH13" s="39"/>
      <c r="AI13" s="39"/>
      <c r="AJ13" s="39"/>
      <c r="AK13" s="39"/>
      <c r="AL13" s="39"/>
      <c r="AM13" s="39"/>
      <c r="AN13" s="39"/>
      <c r="AO13" s="39"/>
    </row>
    <row r="14" spans="1:41" ht="30" customHeight="1" x14ac:dyDescent="0.25">
      <c r="A14" s="6" t="s">
        <v>60</v>
      </c>
      <c r="B14" s="19">
        <v>1.25</v>
      </c>
      <c r="C14" s="20">
        <v>1</v>
      </c>
      <c r="D14" s="21">
        <v>1</v>
      </c>
      <c r="E14" s="20">
        <v>1</v>
      </c>
      <c r="F14" s="21">
        <v>1</v>
      </c>
      <c r="G14" s="20">
        <v>1</v>
      </c>
      <c r="H14" s="21">
        <v>1</v>
      </c>
      <c r="I14" s="20"/>
      <c r="J14" s="21"/>
      <c r="K14" s="20"/>
      <c r="L14" s="21"/>
      <c r="M14" s="20"/>
      <c r="N14" s="21"/>
      <c r="O14" s="20"/>
      <c r="P14" s="21"/>
      <c r="Q14" s="20"/>
      <c r="R14" s="21"/>
      <c r="S14" s="20"/>
      <c r="T14" s="21"/>
      <c r="U14" s="20"/>
      <c r="V14" s="21"/>
      <c r="W14" s="20"/>
      <c r="X14" s="21"/>
      <c r="Y14" s="20"/>
      <c r="Z14" s="21"/>
      <c r="AA14" s="20"/>
      <c r="AB14" s="21"/>
      <c r="AC14" s="20"/>
      <c r="AD14" s="21"/>
      <c r="AE14" s="20"/>
      <c r="AF14" s="21"/>
      <c r="AG14" s="27">
        <f>SUM(B14:AF14)</f>
        <v>7.25</v>
      </c>
      <c r="AH14" s="27">
        <v>0</v>
      </c>
      <c r="AI14" s="27">
        <f t="shared" ref="AI14:AI53" si="1">AG14+AH14</f>
        <v>7.25</v>
      </c>
      <c r="AJ14" s="28">
        <f>(AG14+AH14)/AI14</f>
        <v>1</v>
      </c>
      <c r="AK14" s="29">
        <v>7.25</v>
      </c>
      <c r="AL14" s="29">
        <f>AK14*AG14</f>
        <v>52.5625</v>
      </c>
      <c r="AM14" s="29">
        <f>SUM(AL14+'MONTH 6'!AM14)</f>
        <v>215.6875</v>
      </c>
      <c r="AN14" s="29">
        <f>AK14*200</f>
        <v>1450</v>
      </c>
      <c r="AO14" s="33">
        <f>AM14/AN14</f>
        <v>0.14874999999999999</v>
      </c>
    </row>
    <row r="15" spans="1:41" ht="30" customHeight="1" x14ac:dyDescent="0.25">
      <c r="A15" s="6" t="s">
        <v>6</v>
      </c>
      <c r="B15" s="22"/>
      <c r="C15" s="23">
        <v>1</v>
      </c>
      <c r="D15" s="24">
        <v>1.25</v>
      </c>
      <c r="E15" s="23">
        <v>1</v>
      </c>
      <c r="F15" s="24">
        <v>1</v>
      </c>
      <c r="G15" s="23">
        <v>1</v>
      </c>
      <c r="H15" s="24">
        <v>1</v>
      </c>
      <c r="I15" s="23">
        <v>1</v>
      </c>
      <c r="J15" s="24"/>
      <c r="K15" s="23"/>
      <c r="L15" s="24"/>
      <c r="M15" s="23"/>
      <c r="N15" s="24"/>
      <c r="O15" s="23"/>
      <c r="P15" s="24"/>
      <c r="Q15" s="23"/>
      <c r="R15" s="24"/>
      <c r="S15" s="23"/>
      <c r="T15" s="24"/>
      <c r="U15" s="23"/>
      <c r="V15" s="24"/>
      <c r="W15" s="23"/>
      <c r="X15" s="24"/>
      <c r="Y15" s="23"/>
      <c r="Z15" s="24"/>
      <c r="AA15" s="23"/>
      <c r="AB15" s="24"/>
      <c r="AC15" s="23"/>
      <c r="AD15" s="24"/>
      <c r="AE15" s="23"/>
      <c r="AF15" s="24"/>
      <c r="AG15" s="27">
        <f t="shared" ref="AG15:AG21" si="2">SUM(B15:AF15)</f>
        <v>7.25</v>
      </c>
      <c r="AH15" s="27">
        <v>0</v>
      </c>
      <c r="AI15" s="27">
        <f t="shared" si="1"/>
        <v>7.25</v>
      </c>
      <c r="AJ15" s="28">
        <f t="shared" ref="AJ15:AJ21" si="3">(AG15+AH15)/AI15</f>
        <v>1</v>
      </c>
      <c r="AK15" s="29">
        <v>7.25</v>
      </c>
      <c r="AL15" s="29">
        <f t="shared" ref="AL15:AL21" si="4">AK15*AG15</f>
        <v>52.5625</v>
      </c>
      <c r="AM15" s="29">
        <f>SUM(AL15+'MONTH 6'!AM15)</f>
        <v>213.875</v>
      </c>
      <c r="AN15" s="29">
        <f>AK15*600</f>
        <v>4350</v>
      </c>
      <c r="AO15" s="33">
        <f t="shared" ref="AO15:AO53" si="5">AM15/AN15</f>
        <v>4.9166666666666664E-2</v>
      </c>
    </row>
    <row r="16" spans="1:41" ht="30" customHeight="1" x14ac:dyDescent="0.25">
      <c r="A16" s="5" t="s">
        <v>41</v>
      </c>
      <c r="B16" s="24"/>
      <c r="C16" s="23"/>
      <c r="D16" s="24">
        <v>1</v>
      </c>
      <c r="E16" s="23">
        <v>1</v>
      </c>
      <c r="F16" s="24">
        <v>1.25</v>
      </c>
      <c r="G16" s="23">
        <v>1</v>
      </c>
      <c r="H16" s="24">
        <v>1</v>
      </c>
      <c r="I16" s="23">
        <v>1</v>
      </c>
      <c r="J16" s="24">
        <v>1</v>
      </c>
      <c r="K16" s="23"/>
      <c r="L16" s="24"/>
      <c r="M16" s="23"/>
      <c r="N16" s="24"/>
      <c r="O16" s="23"/>
      <c r="P16" s="24"/>
      <c r="Q16" s="23"/>
      <c r="R16" s="24"/>
      <c r="S16" s="23"/>
      <c r="T16" s="24"/>
      <c r="U16" s="23"/>
      <c r="V16" s="24"/>
      <c r="W16" s="23"/>
      <c r="X16" s="24"/>
      <c r="Y16" s="23"/>
      <c r="Z16" s="24"/>
      <c r="AA16" s="23"/>
      <c r="AB16" s="24"/>
      <c r="AC16" s="23"/>
      <c r="AD16" s="24"/>
      <c r="AE16" s="23"/>
      <c r="AF16" s="24"/>
      <c r="AG16" s="27">
        <f t="shared" si="2"/>
        <v>7.25</v>
      </c>
      <c r="AH16" s="27">
        <v>0</v>
      </c>
      <c r="AI16" s="27">
        <f t="shared" si="1"/>
        <v>7.25</v>
      </c>
      <c r="AJ16" s="28">
        <f t="shared" si="3"/>
        <v>1</v>
      </c>
      <c r="AK16" s="29">
        <v>25</v>
      </c>
      <c r="AL16" s="29">
        <f t="shared" si="4"/>
        <v>181.25</v>
      </c>
      <c r="AM16" s="29">
        <f>SUM(AL16+'MONTH 6'!AM16)</f>
        <v>731.25</v>
      </c>
      <c r="AN16" s="29">
        <f t="shared" ref="AN16:AN20" si="6">AK16*200</f>
        <v>5000</v>
      </c>
      <c r="AO16" s="33">
        <f t="shared" si="5"/>
        <v>0.14624999999999999</v>
      </c>
    </row>
    <row r="17" spans="1:41" ht="30" customHeight="1" x14ac:dyDescent="0.25">
      <c r="A17" s="6" t="s">
        <v>22</v>
      </c>
      <c r="B17" s="24"/>
      <c r="C17" s="23"/>
      <c r="D17" s="24"/>
      <c r="E17" s="23">
        <v>1</v>
      </c>
      <c r="F17" s="24">
        <v>1</v>
      </c>
      <c r="G17" s="23">
        <v>1</v>
      </c>
      <c r="H17" s="24">
        <v>1.25</v>
      </c>
      <c r="I17" s="23">
        <v>1</v>
      </c>
      <c r="J17" s="24">
        <v>1</v>
      </c>
      <c r="K17" s="23">
        <v>1</v>
      </c>
      <c r="L17" s="24"/>
      <c r="M17" s="23"/>
      <c r="N17" s="24"/>
      <c r="O17" s="23"/>
      <c r="P17" s="24"/>
      <c r="Q17" s="23"/>
      <c r="R17" s="24"/>
      <c r="S17" s="23"/>
      <c r="T17" s="24"/>
      <c r="U17" s="23"/>
      <c r="V17" s="24"/>
      <c r="W17" s="23"/>
      <c r="X17" s="24"/>
      <c r="Y17" s="23"/>
      <c r="Z17" s="24"/>
      <c r="AA17" s="23"/>
      <c r="AB17" s="24"/>
      <c r="AC17" s="23"/>
      <c r="AD17" s="24"/>
      <c r="AE17" s="23"/>
      <c r="AF17" s="24"/>
      <c r="AG17" s="27">
        <f t="shared" si="2"/>
        <v>7.25</v>
      </c>
      <c r="AH17" s="27">
        <v>0</v>
      </c>
      <c r="AI17" s="27">
        <f t="shared" si="1"/>
        <v>7.25</v>
      </c>
      <c r="AJ17" s="28">
        <f t="shared" si="3"/>
        <v>1</v>
      </c>
      <c r="AK17" s="29">
        <v>12</v>
      </c>
      <c r="AL17" s="29">
        <f t="shared" si="4"/>
        <v>87</v>
      </c>
      <c r="AM17" s="29">
        <f>SUM(AL17+'MONTH 6'!AM17)</f>
        <v>348</v>
      </c>
      <c r="AN17" s="29">
        <f t="shared" si="6"/>
        <v>2400</v>
      </c>
      <c r="AO17" s="33">
        <f t="shared" si="5"/>
        <v>0.14499999999999999</v>
      </c>
    </row>
    <row r="18" spans="1:41" ht="30" customHeight="1" x14ac:dyDescent="0.25">
      <c r="A18" s="6" t="s">
        <v>17</v>
      </c>
      <c r="B18" s="24"/>
      <c r="C18" s="23"/>
      <c r="D18" s="24"/>
      <c r="E18" s="23"/>
      <c r="F18" s="24">
        <v>1</v>
      </c>
      <c r="G18" s="23">
        <v>1</v>
      </c>
      <c r="H18" s="24">
        <v>1</v>
      </c>
      <c r="I18" s="23">
        <v>1</v>
      </c>
      <c r="J18" s="24">
        <v>1.25</v>
      </c>
      <c r="K18" s="23">
        <v>1</v>
      </c>
      <c r="L18" s="24">
        <v>1</v>
      </c>
      <c r="M18" s="23"/>
      <c r="N18" s="24"/>
      <c r="O18" s="23"/>
      <c r="P18" s="24"/>
      <c r="Q18" s="23"/>
      <c r="R18" s="24"/>
      <c r="S18" s="23"/>
      <c r="T18" s="24"/>
      <c r="U18" s="23"/>
      <c r="V18" s="24"/>
      <c r="W18" s="23"/>
      <c r="X18" s="24"/>
      <c r="Y18" s="23"/>
      <c r="Z18" s="24"/>
      <c r="AA18" s="23"/>
      <c r="AB18" s="24"/>
      <c r="AC18" s="23"/>
      <c r="AD18" s="24"/>
      <c r="AE18" s="23"/>
      <c r="AF18" s="24"/>
      <c r="AG18" s="27">
        <f t="shared" si="2"/>
        <v>7.25</v>
      </c>
      <c r="AH18" s="27">
        <v>0</v>
      </c>
      <c r="AI18" s="27">
        <f t="shared" si="1"/>
        <v>7.25</v>
      </c>
      <c r="AJ18" s="28">
        <f t="shared" si="3"/>
        <v>1</v>
      </c>
      <c r="AK18" s="29">
        <v>7.25</v>
      </c>
      <c r="AL18" s="29">
        <f t="shared" si="4"/>
        <v>52.5625</v>
      </c>
      <c r="AM18" s="29">
        <f>SUM(AL18+'MONTH 6'!AM18)</f>
        <v>208.4375</v>
      </c>
      <c r="AN18" s="29">
        <f t="shared" si="6"/>
        <v>1450</v>
      </c>
      <c r="AO18" s="33">
        <f t="shared" si="5"/>
        <v>0.14374999999999999</v>
      </c>
    </row>
    <row r="19" spans="1:41" ht="30" customHeight="1" x14ac:dyDescent="0.25">
      <c r="A19" s="6" t="s">
        <v>10</v>
      </c>
      <c r="B19" s="24"/>
      <c r="C19" s="23"/>
      <c r="D19" s="24"/>
      <c r="E19" s="23"/>
      <c r="F19" s="24"/>
      <c r="G19" s="23">
        <v>1</v>
      </c>
      <c r="H19" s="24">
        <v>1</v>
      </c>
      <c r="I19" s="23">
        <v>1</v>
      </c>
      <c r="J19" s="24">
        <v>1</v>
      </c>
      <c r="K19" s="23">
        <v>1</v>
      </c>
      <c r="L19" s="24">
        <v>1.25</v>
      </c>
      <c r="M19" s="23">
        <v>1</v>
      </c>
      <c r="N19" s="24"/>
      <c r="O19" s="23"/>
      <c r="P19" s="24"/>
      <c r="Q19" s="23"/>
      <c r="R19" s="24"/>
      <c r="S19" s="23"/>
      <c r="T19" s="24"/>
      <c r="U19" s="23"/>
      <c r="V19" s="24"/>
      <c r="W19" s="23"/>
      <c r="X19" s="24"/>
      <c r="Y19" s="23"/>
      <c r="Z19" s="24"/>
      <c r="AA19" s="23"/>
      <c r="AB19" s="24"/>
      <c r="AC19" s="23"/>
      <c r="AD19" s="24"/>
      <c r="AE19" s="23"/>
      <c r="AF19" s="24"/>
      <c r="AG19" s="27">
        <f t="shared" si="2"/>
        <v>7.25</v>
      </c>
      <c r="AH19" s="27">
        <v>0</v>
      </c>
      <c r="AI19" s="27">
        <f t="shared" si="1"/>
        <v>7.25</v>
      </c>
      <c r="AJ19" s="28">
        <f t="shared" si="3"/>
        <v>1</v>
      </c>
      <c r="AK19" s="29">
        <v>7.25</v>
      </c>
      <c r="AL19" s="29">
        <f t="shared" si="4"/>
        <v>52.5625</v>
      </c>
      <c r="AM19" s="29">
        <f>SUM(AL19+'MONTH 6'!AM19)</f>
        <v>206.625</v>
      </c>
      <c r="AN19" s="29">
        <f t="shared" si="6"/>
        <v>1450</v>
      </c>
      <c r="AO19" s="33">
        <f t="shared" si="5"/>
        <v>0.14249999999999999</v>
      </c>
    </row>
    <row r="20" spans="1:41" ht="30" customHeight="1" x14ac:dyDescent="0.25">
      <c r="A20" s="6" t="s">
        <v>23</v>
      </c>
      <c r="B20" s="24"/>
      <c r="C20" s="23"/>
      <c r="D20" s="24"/>
      <c r="E20" s="23"/>
      <c r="F20" s="24"/>
      <c r="G20" s="23"/>
      <c r="H20" s="24">
        <v>1</v>
      </c>
      <c r="I20" s="23">
        <v>1</v>
      </c>
      <c r="J20" s="24">
        <v>1</v>
      </c>
      <c r="K20" s="23">
        <v>1</v>
      </c>
      <c r="L20" s="24">
        <v>1</v>
      </c>
      <c r="M20" s="23">
        <v>1</v>
      </c>
      <c r="N20" s="24">
        <v>1.25</v>
      </c>
      <c r="O20" s="23"/>
      <c r="P20" s="24"/>
      <c r="Q20" s="23"/>
      <c r="R20" s="24"/>
      <c r="S20" s="23"/>
      <c r="T20" s="24"/>
      <c r="U20" s="23"/>
      <c r="V20" s="24"/>
      <c r="W20" s="23"/>
      <c r="X20" s="24"/>
      <c r="Y20" s="23"/>
      <c r="Z20" s="24"/>
      <c r="AA20" s="23"/>
      <c r="AB20" s="24"/>
      <c r="AC20" s="23"/>
      <c r="AD20" s="24"/>
      <c r="AE20" s="23"/>
      <c r="AF20" s="24"/>
      <c r="AG20" s="27">
        <f t="shared" si="2"/>
        <v>7.25</v>
      </c>
      <c r="AH20" s="27">
        <v>0</v>
      </c>
      <c r="AI20" s="27">
        <f t="shared" si="1"/>
        <v>7.25</v>
      </c>
      <c r="AJ20" s="28">
        <f t="shared" si="3"/>
        <v>1</v>
      </c>
      <c r="AK20" s="29">
        <v>7.25</v>
      </c>
      <c r="AL20" s="29">
        <f t="shared" si="4"/>
        <v>52.5625</v>
      </c>
      <c r="AM20" s="29">
        <f>SUM(AL20+'MONTH 6'!AM20)</f>
        <v>204.8125</v>
      </c>
      <c r="AN20" s="29">
        <f t="shared" si="6"/>
        <v>1450</v>
      </c>
      <c r="AO20" s="33">
        <f t="shared" si="5"/>
        <v>0.14124999999999999</v>
      </c>
    </row>
    <row r="21" spans="1:41" ht="30" customHeight="1" x14ac:dyDescent="0.25">
      <c r="A21" s="5" t="s">
        <v>14</v>
      </c>
      <c r="B21" s="22"/>
      <c r="C21" s="23"/>
      <c r="D21" s="24"/>
      <c r="E21" s="23"/>
      <c r="F21" s="24"/>
      <c r="G21" s="23"/>
      <c r="H21" s="24"/>
      <c r="I21" s="23">
        <v>1</v>
      </c>
      <c r="J21" s="24">
        <v>1</v>
      </c>
      <c r="K21" s="23">
        <v>1</v>
      </c>
      <c r="L21" s="24">
        <v>1</v>
      </c>
      <c r="M21" s="23">
        <v>1</v>
      </c>
      <c r="N21" s="24">
        <v>1</v>
      </c>
      <c r="O21" s="23">
        <v>1</v>
      </c>
      <c r="P21" s="24"/>
      <c r="Q21" s="23"/>
      <c r="R21" s="24"/>
      <c r="S21" s="23"/>
      <c r="T21" s="24"/>
      <c r="U21" s="23"/>
      <c r="V21" s="24"/>
      <c r="W21" s="23"/>
      <c r="X21" s="24"/>
      <c r="Y21" s="23"/>
      <c r="Z21" s="24"/>
      <c r="AA21" s="23"/>
      <c r="AB21" s="24"/>
      <c r="AC21" s="23"/>
      <c r="AD21" s="24"/>
      <c r="AE21" s="23"/>
      <c r="AF21" s="24"/>
      <c r="AG21" s="27">
        <f t="shared" si="2"/>
        <v>7</v>
      </c>
      <c r="AH21" s="27">
        <v>0</v>
      </c>
      <c r="AI21" s="27">
        <f t="shared" si="1"/>
        <v>7</v>
      </c>
      <c r="AJ21" s="28">
        <f t="shared" si="3"/>
        <v>1</v>
      </c>
      <c r="AK21" s="29">
        <v>7.25</v>
      </c>
      <c r="AL21" s="29">
        <f t="shared" si="4"/>
        <v>50.75</v>
      </c>
      <c r="AM21" s="29">
        <f>SUM(AL21+'MONTH 6'!AM21)</f>
        <v>203</v>
      </c>
      <c r="AN21" s="29">
        <f>AK21*300</f>
        <v>2175</v>
      </c>
      <c r="AO21" s="33">
        <f t="shared" si="5"/>
        <v>9.3333333333333338E-2</v>
      </c>
    </row>
    <row r="22" spans="1:41" ht="17.399999999999999" customHeight="1" x14ac:dyDescent="0.25">
      <c r="A22" s="36" t="s">
        <v>56</v>
      </c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9"/>
      <c r="AH22" s="39"/>
      <c r="AI22" s="39"/>
      <c r="AJ22" s="39"/>
      <c r="AK22" s="39"/>
      <c r="AL22" s="39"/>
      <c r="AM22" s="39"/>
      <c r="AN22" s="39"/>
      <c r="AO22" s="39"/>
    </row>
    <row r="23" spans="1:41" ht="30" customHeight="1" x14ac:dyDescent="0.25">
      <c r="A23" s="6" t="s">
        <v>26</v>
      </c>
      <c r="B23" s="22"/>
      <c r="C23" s="23"/>
      <c r="D23" s="24"/>
      <c r="E23" s="23"/>
      <c r="F23" s="24"/>
      <c r="G23" s="23"/>
      <c r="H23" s="24"/>
      <c r="I23" s="23"/>
      <c r="J23" s="24">
        <v>1</v>
      </c>
      <c r="K23" s="23">
        <v>1</v>
      </c>
      <c r="L23" s="24">
        <v>1</v>
      </c>
      <c r="M23" s="23">
        <v>1</v>
      </c>
      <c r="N23" s="24">
        <v>1</v>
      </c>
      <c r="O23" s="23">
        <v>1</v>
      </c>
      <c r="P23" s="24">
        <v>1</v>
      </c>
      <c r="Q23" s="23"/>
      <c r="R23" s="24"/>
      <c r="S23" s="23"/>
      <c r="T23" s="24"/>
      <c r="U23" s="23"/>
      <c r="V23" s="24"/>
      <c r="W23" s="23"/>
      <c r="X23" s="24"/>
      <c r="Y23" s="23"/>
      <c r="Z23" s="24"/>
      <c r="AA23" s="23"/>
      <c r="AB23" s="24"/>
      <c r="AC23" s="23"/>
      <c r="AD23" s="24"/>
      <c r="AE23" s="23"/>
      <c r="AF23" s="24"/>
      <c r="AG23" s="27">
        <f t="shared" ref="AG23:AG31" si="7">SUM(B23:AF23)</f>
        <v>7</v>
      </c>
      <c r="AH23" s="27">
        <v>0</v>
      </c>
      <c r="AI23" s="27">
        <f t="shared" si="1"/>
        <v>7</v>
      </c>
      <c r="AJ23" s="28">
        <f t="shared" ref="AJ23:AJ31" si="8">(AG23+AH23)/AI23</f>
        <v>1</v>
      </c>
      <c r="AK23" s="29">
        <v>7.25</v>
      </c>
      <c r="AL23" s="29">
        <f t="shared" ref="AL23:AL31" si="9">AK23*AG23</f>
        <v>50.75</v>
      </c>
      <c r="AM23" s="29">
        <f>SUM(AL23+'MONTH 6'!AM23)</f>
        <v>203</v>
      </c>
      <c r="AN23" s="29">
        <f t="shared" ref="AN23:AN51" si="10">AK23*200</f>
        <v>1450</v>
      </c>
      <c r="AO23" s="33">
        <f t="shared" si="5"/>
        <v>0.14000000000000001</v>
      </c>
    </row>
    <row r="24" spans="1:41" ht="30" customHeight="1" x14ac:dyDescent="0.25">
      <c r="A24" s="7" t="s">
        <v>29</v>
      </c>
      <c r="B24" s="24"/>
      <c r="C24" s="23"/>
      <c r="D24" s="24"/>
      <c r="E24" s="23"/>
      <c r="F24" s="24"/>
      <c r="G24" s="23"/>
      <c r="H24" s="24"/>
      <c r="I24" s="23"/>
      <c r="J24" s="24"/>
      <c r="K24" s="23">
        <v>1</v>
      </c>
      <c r="L24" s="24">
        <v>1</v>
      </c>
      <c r="M24" s="23">
        <v>1</v>
      </c>
      <c r="N24" s="24">
        <v>1</v>
      </c>
      <c r="O24" s="23">
        <v>1</v>
      </c>
      <c r="P24" s="24">
        <v>1</v>
      </c>
      <c r="Q24" s="23">
        <v>1</v>
      </c>
      <c r="R24" s="24"/>
      <c r="S24" s="23"/>
      <c r="T24" s="24"/>
      <c r="U24" s="23"/>
      <c r="V24" s="24"/>
      <c r="W24" s="23"/>
      <c r="X24" s="24"/>
      <c r="Y24" s="23"/>
      <c r="Z24" s="24"/>
      <c r="AA24" s="23"/>
      <c r="AB24" s="24"/>
      <c r="AC24" s="23"/>
      <c r="AD24" s="24"/>
      <c r="AE24" s="23"/>
      <c r="AF24" s="24"/>
      <c r="AG24" s="27">
        <f t="shared" si="7"/>
        <v>7</v>
      </c>
      <c r="AH24" s="27">
        <v>0</v>
      </c>
      <c r="AI24" s="27">
        <f t="shared" si="1"/>
        <v>7</v>
      </c>
      <c r="AJ24" s="28">
        <f t="shared" si="8"/>
        <v>1</v>
      </c>
      <c r="AK24" s="29">
        <v>10</v>
      </c>
      <c r="AL24" s="29">
        <f t="shared" si="9"/>
        <v>70</v>
      </c>
      <c r="AM24" s="29">
        <f>SUM(AL24+'MONTH 6'!AM24)</f>
        <v>280</v>
      </c>
      <c r="AN24" s="29">
        <f t="shared" si="10"/>
        <v>2000</v>
      </c>
      <c r="AO24" s="33">
        <f t="shared" si="5"/>
        <v>0.14000000000000001</v>
      </c>
    </row>
    <row r="25" spans="1:41" ht="30" customHeight="1" x14ac:dyDescent="0.25">
      <c r="A25" s="6" t="s">
        <v>5</v>
      </c>
      <c r="B25" s="24"/>
      <c r="C25" s="23"/>
      <c r="D25" s="24"/>
      <c r="E25" s="23"/>
      <c r="F25" s="24"/>
      <c r="G25" s="23"/>
      <c r="H25" s="24"/>
      <c r="I25" s="23"/>
      <c r="J25" s="24"/>
      <c r="K25" s="23"/>
      <c r="L25" s="24">
        <v>1</v>
      </c>
      <c r="M25" s="23">
        <v>1</v>
      </c>
      <c r="N25" s="24">
        <v>1</v>
      </c>
      <c r="O25" s="23">
        <v>1</v>
      </c>
      <c r="P25" s="24">
        <v>1</v>
      </c>
      <c r="Q25" s="23">
        <v>1</v>
      </c>
      <c r="R25" s="24">
        <v>1</v>
      </c>
      <c r="S25" s="23"/>
      <c r="T25" s="24"/>
      <c r="U25" s="23"/>
      <c r="V25" s="24"/>
      <c r="W25" s="23"/>
      <c r="X25" s="24"/>
      <c r="Y25" s="23"/>
      <c r="Z25" s="24"/>
      <c r="AA25" s="23"/>
      <c r="AB25" s="24"/>
      <c r="AC25" s="23"/>
      <c r="AD25" s="24"/>
      <c r="AE25" s="23"/>
      <c r="AF25" s="24"/>
      <c r="AG25" s="27">
        <f t="shared" si="7"/>
        <v>7</v>
      </c>
      <c r="AH25" s="27">
        <v>0</v>
      </c>
      <c r="AI25" s="27">
        <f t="shared" si="1"/>
        <v>7</v>
      </c>
      <c r="AJ25" s="28">
        <f t="shared" si="8"/>
        <v>1</v>
      </c>
      <c r="AK25" s="29">
        <v>20</v>
      </c>
      <c r="AL25" s="29">
        <f t="shared" si="9"/>
        <v>140</v>
      </c>
      <c r="AM25" s="29">
        <f>SUM(AL25+'MONTH 6'!AM25)</f>
        <v>560</v>
      </c>
      <c r="AN25" s="29">
        <f t="shared" si="10"/>
        <v>4000</v>
      </c>
      <c r="AO25" s="33">
        <f t="shared" si="5"/>
        <v>0.14000000000000001</v>
      </c>
    </row>
    <row r="26" spans="1:41" ht="30" customHeight="1" x14ac:dyDescent="0.25">
      <c r="A26" s="6" t="s">
        <v>25</v>
      </c>
      <c r="B26" s="22"/>
      <c r="C26" s="23"/>
      <c r="D26" s="24"/>
      <c r="E26" s="23"/>
      <c r="F26" s="24"/>
      <c r="G26" s="23"/>
      <c r="H26" s="24"/>
      <c r="I26" s="23"/>
      <c r="J26" s="24"/>
      <c r="K26" s="23"/>
      <c r="L26" s="24"/>
      <c r="M26" s="23">
        <v>1</v>
      </c>
      <c r="N26" s="24">
        <v>1</v>
      </c>
      <c r="O26" s="23">
        <v>1</v>
      </c>
      <c r="P26" s="24">
        <v>1</v>
      </c>
      <c r="Q26" s="23">
        <v>1</v>
      </c>
      <c r="R26" s="24">
        <v>1</v>
      </c>
      <c r="S26" s="23">
        <v>1</v>
      </c>
      <c r="T26" s="24"/>
      <c r="U26" s="23"/>
      <c r="V26" s="24"/>
      <c r="W26" s="23"/>
      <c r="X26" s="24"/>
      <c r="Y26" s="23"/>
      <c r="Z26" s="24"/>
      <c r="AA26" s="23"/>
      <c r="AB26" s="24"/>
      <c r="AC26" s="23"/>
      <c r="AD26" s="24"/>
      <c r="AE26" s="23"/>
      <c r="AF26" s="24"/>
      <c r="AG26" s="27">
        <f t="shared" si="7"/>
        <v>7</v>
      </c>
      <c r="AH26" s="27">
        <v>0</v>
      </c>
      <c r="AI26" s="27">
        <f t="shared" si="1"/>
        <v>7</v>
      </c>
      <c r="AJ26" s="28">
        <f t="shared" si="8"/>
        <v>1</v>
      </c>
      <c r="AK26" s="29">
        <v>15</v>
      </c>
      <c r="AL26" s="29">
        <f t="shared" si="9"/>
        <v>105</v>
      </c>
      <c r="AM26" s="29">
        <f>SUM(AL26+'MONTH 6'!AM26)</f>
        <v>420</v>
      </c>
      <c r="AN26" s="29">
        <f>AK26*1200</f>
        <v>18000</v>
      </c>
      <c r="AO26" s="33">
        <f t="shared" si="5"/>
        <v>2.3333333333333334E-2</v>
      </c>
    </row>
    <row r="27" spans="1:41" ht="30" customHeight="1" x14ac:dyDescent="0.25">
      <c r="A27" s="6" t="s">
        <v>7</v>
      </c>
      <c r="B27" s="24"/>
      <c r="C27" s="23"/>
      <c r="D27" s="24"/>
      <c r="E27" s="23"/>
      <c r="F27" s="24"/>
      <c r="G27" s="23"/>
      <c r="H27" s="24"/>
      <c r="I27" s="23"/>
      <c r="J27" s="24"/>
      <c r="K27" s="23"/>
      <c r="L27" s="24"/>
      <c r="M27" s="23"/>
      <c r="N27" s="24">
        <v>1</v>
      </c>
      <c r="O27" s="23">
        <v>1</v>
      </c>
      <c r="P27" s="24">
        <v>1</v>
      </c>
      <c r="Q27" s="23">
        <v>1</v>
      </c>
      <c r="R27" s="24">
        <v>1</v>
      </c>
      <c r="S27" s="23">
        <v>1</v>
      </c>
      <c r="T27" s="24">
        <v>1</v>
      </c>
      <c r="U27" s="23"/>
      <c r="V27" s="24"/>
      <c r="W27" s="23"/>
      <c r="X27" s="24"/>
      <c r="Y27" s="23"/>
      <c r="Z27" s="24"/>
      <c r="AA27" s="23"/>
      <c r="AB27" s="24"/>
      <c r="AC27" s="23"/>
      <c r="AD27" s="24"/>
      <c r="AE27" s="23"/>
      <c r="AF27" s="24"/>
      <c r="AG27" s="27">
        <f t="shared" si="7"/>
        <v>7</v>
      </c>
      <c r="AH27" s="27">
        <v>0</v>
      </c>
      <c r="AI27" s="27">
        <f t="shared" si="1"/>
        <v>7</v>
      </c>
      <c r="AJ27" s="28">
        <f t="shared" si="8"/>
        <v>1</v>
      </c>
      <c r="AK27" s="29">
        <v>7.25</v>
      </c>
      <c r="AL27" s="29">
        <f t="shared" si="9"/>
        <v>50.75</v>
      </c>
      <c r="AM27" s="29">
        <f>SUM(AL27+'MONTH 6'!AM27)</f>
        <v>203</v>
      </c>
      <c r="AN27" s="29">
        <f t="shared" si="10"/>
        <v>1450</v>
      </c>
      <c r="AO27" s="33">
        <f t="shared" si="5"/>
        <v>0.14000000000000001</v>
      </c>
    </row>
    <row r="28" spans="1:41" ht="30" customHeight="1" x14ac:dyDescent="0.25">
      <c r="A28" s="6" t="s">
        <v>8</v>
      </c>
      <c r="B28" s="24"/>
      <c r="C28" s="23"/>
      <c r="D28" s="24"/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>
        <v>1</v>
      </c>
      <c r="P28" s="24">
        <v>1</v>
      </c>
      <c r="Q28" s="23">
        <v>1</v>
      </c>
      <c r="R28" s="24">
        <v>1</v>
      </c>
      <c r="S28" s="23">
        <v>1</v>
      </c>
      <c r="T28" s="24">
        <v>1</v>
      </c>
      <c r="U28" s="23">
        <v>1</v>
      </c>
      <c r="V28" s="24"/>
      <c r="W28" s="23"/>
      <c r="X28" s="24"/>
      <c r="Y28" s="23"/>
      <c r="Z28" s="24"/>
      <c r="AA28" s="23"/>
      <c r="AB28" s="24"/>
      <c r="AC28" s="23"/>
      <c r="AD28" s="24"/>
      <c r="AE28" s="23"/>
      <c r="AF28" s="24"/>
      <c r="AG28" s="27">
        <f t="shared" si="7"/>
        <v>7</v>
      </c>
      <c r="AH28" s="27">
        <v>0</v>
      </c>
      <c r="AI28" s="27">
        <f t="shared" si="1"/>
        <v>7</v>
      </c>
      <c r="AJ28" s="28">
        <f t="shared" si="8"/>
        <v>1</v>
      </c>
      <c r="AK28" s="29">
        <v>30</v>
      </c>
      <c r="AL28" s="29">
        <f t="shared" si="9"/>
        <v>210</v>
      </c>
      <c r="AM28" s="29">
        <f>SUM(AL28+'MONTH 6'!AM28)</f>
        <v>840</v>
      </c>
      <c r="AN28" s="29">
        <f t="shared" si="10"/>
        <v>6000</v>
      </c>
      <c r="AO28" s="33">
        <f t="shared" si="5"/>
        <v>0.14000000000000001</v>
      </c>
    </row>
    <row r="29" spans="1:41" ht="30" customHeight="1" x14ac:dyDescent="0.25">
      <c r="A29" s="6" t="s">
        <v>9</v>
      </c>
      <c r="B29" s="24"/>
      <c r="C29" s="23"/>
      <c r="D29" s="24"/>
      <c r="E29" s="23"/>
      <c r="F29" s="24"/>
      <c r="G29" s="23"/>
      <c r="H29" s="24"/>
      <c r="I29" s="23"/>
      <c r="J29" s="24"/>
      <c r="K29" s="23"/>
      <c r="L29" s="24"/>
      <c r="M29" s="23"/>
      <c r="N29" s="24"/>
      <c r="O29" s="23"/>
      <c r="P29" s="24">
        <v>1</v>
      </c>
      <c r="Q29" s="23">
        <v>1</v>
      </c>
      <c r="R29" s="24">
        <v>1</v>
      </c>
      <c r="S29" s="23">
        <v>1</v>
      </c>
      <c r="T29" s="24">
        <v>1</v>
      </c>
      <c r="U29" s="23">
        <v>1</v>
      </c>
      <c r="V29" s="24">
        <v>1</v>
      </c>
      <c r="W29" s="23"/>
      <c r="X29" s="24"/>
      <c r="Y29" s="23"/>
      <c r="Z29" s="24"/>
      <c r="AA29" s="23"/>
      <c r="AB29" s="24"/>
      <c r="AC29" s="23"/>
      <c r="AD29" s="24"/>
      <c r="AE29" s="23"/>
      <c r="AF29" s="24"/>
      <c r="AG29" s="27">
        <f t="shared" si="7"/>
        <v>7</v>
      </c>
      <c r="AH29" s="27">
        <v>0</v>
      </c>
      <c r="AI29" s="27">
        <f t="shared" si="1"/>
        <v>7</v>
      </c>
      <c r="AJ29" s="28">
        <f t="shared" si="8"/>
        <v>1</v>
      </c>
      <c r="AK29" s="29">
        <v>30</v>
      </c>
      <c r="AL29" s="29">
        <f t="shared" si="9"/>
        <v>210</v>
      </c>
      <c r="AM29" s="29">
        <f>SUM(AL29+'MONTH 6'!AM29)</f>
        <v>840</v>
      </c>
      <c r="AN29" s="29">
        <f t="shared" si="10"/>
        <v>6000</v>
      </c>
      <c r="AO29" s="33">
        <f t="shared" si="5"/>
        <v>0.14000000000000001</v>
      </c>
    </row>
    <row r="30" spans="1:41" ht="30" customHeight="1" x14ac:dyDescent="0.25">
      <c r="A30" s="6" t="s">
        <v>16</v>
      </c>
      <c r="B30" s="24"/>
      <c r="C30" s="23"/>
      <c r="D30" s="24"/>
      <c r="E30" s="23"/>
      <c r="F30" s="24"/>
      <c r="G30" s="23"/>
      <c r="H30" s="24"/>
      <c r="I30" s="23"/>
      <c r="J30" s="24"/>
      <c r="K30" s="23"/>
      <c r="L30" s="24"/>
      <c r="M30" s="23"/>
      <c r="N30" s="24"/>
      <c r="O30" s="23"/>
      <c r="P30" s="24"/>
      <c r="Q30" s="23">
        <v>1</v>
      </c>
      <c r="R30" s="24">
        <v>1</v>
      </c>
      <c r="S30" s="23">
        <v>1</v>
      </c>
      <c r="T30" s="24">
        <v>1</v>
      </c>
      <c r="U30" s="23">
        <v>1</v>
      </c>
      <c r="V30" s="24">
        <v>1</v>
      </c>
      <c r="W30" s="23">
        <v>1</v>
      </c>
      <c r="X30" s="24"/>
      <c r="Y30" s="23"/>
      <c r="Z30" s="24"/>
      <c r="AA30" s="23"/>
      <c r="AB30" s="24"/>
      <c r="AC30" s="23"/>
      <c r="AD30" s="24"/>
      <c r="AE30" s="23"/>
      <c r="AF30" s="24"/>
      <c r="AG30" s="27">
        <f t="shared" si="7"/>
        <v>7</v>
      </c>
      <c r="AH30" s="27">
        <v>0</v>
      </c>
      <c r="AI30" s="27">
        <f t="shared" si="1"/>
        <v>7</v>
      </c>
      <c r="AJ30" s="28">
        <f t="shared" si="8"/>
        <v>1</v>
      </c>
      <c r="AK30" s="29">
        <v>7.25</v>
      </c>
      <c r="AL30" s="29">
        <f t="shared" si="9"/>
        <v>50.75</v>
      </c>
      <c r="AM30" s="29">
        <f>SUM(AL30+'MONTH 6'!AM30)</f>
        <v>203</v>
      </c>
      <c r="AN30" s="29">
        <f t="shared" si="10"/>
        <v>1450</v>
      </c>
      <c r="AO30" s="33">
        <f t="shared" si="5"/>
        <v>0.14000000000000001</v>
      </c>
    </row>
    <row r="31" spans="1:41" ht="30" customHeight="1" x14ac:dyDescent="0.25">
      <c r="A31" s="6" t="s">
        <v>15</v>
      </c>
      <c r="B31" s="24"/>
      <c r="C31" s="23"/>
      <c r="D31" s="24"/>
      <c r="E31" s="23"/>
      <c r="F31" s="24"/>
      <c r="G31" s="23"/>
      <c r="H31" s="24"/>
      <c r="I31" s="23"/>
      <c r="J31" s="24"/>
      <c r="K31" s="23"/>
      <c r="L31" s="24"/>
      <c r="M31" s="23"/>
      <c r="N31" s="24"/>
      <c r="O31" s="23"/>
      <c r="P31" s="24"/>
      <c r="Q31" s="23"/>
      <c r="R31" s="24">
        <v>1</v>
      </c>
      <c r="S31" s="23">
        <v>1</v>
      </c>
      <c r="T31" s="24">
        <v>1</v>
      </c>
      <c r="U31" s="23">
        <v>1</v>
      </c>
      <c r="V31" s="24">
        <v>1</v>
      </c>
      <c r="W31" s="23">
        <v>1</v>
      </c>
      <c r="X31" s="24">
        <v>1</v>
      </c>
      <c r="Y31" s="23"/>
      <c r="Z31" s="24"/>
      <c r="AA31" s="23"/>
      <c r="AB31" s="24"/>
      <c r="AC31" s="23"/>
      <c r="AD31" s="24"/>
      <c r="AE31" s="23"/>
      <c r="AF31" s="24"/>
      <c r="AG31" s="27">
        <f t="shared" si="7"/>
        <v>7</v>
      </c>
      <c r="AH31" s="27">
        <v>0</v>
      </c>
      <c r="AI31" s="27">
        <f t="shared" si="1"/>
        <v>7</v>
      </c>
      <c r="AJ31" s="28">
        <f t="shared" si="8"/>
        <v>1</v>
      </c>
      <c r="AK31" s="29">
        <v>15</v>
      </c>
      <c r="AL31" s="29">
        <f t="shared" si="9"/>
        <v>105</v>
      </c>
      <c r="AM31" s="29">
        <f>SUM(AL31+'MONTH 6'!AM31)</f>
        <v>420</v>
      </c>
      <c r="AN31" s="29">
        <f t="shared" si="10"/>
        <v>3000</v>
      </c>
      <c r="AO31" s="33">
        <f t="shared" si="5"/>
        <v>0.14000000000000001</v>
      </c>
    </row>
    <row r="32" spans="1:41" ht="17.399999999999999" customHeight="1" x14ac:dyDescent="0.25">
      <c r="A32" s="36" t="s">
        <v>55</v>
      </c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9"/>
      <c r="AH32" s="39"/>
      <c r="AI32" s="39"/>
      <c r="AJ32" s="39"/>
      <c r="AK32" s="39"/>
      <c r="AL32" s="39"/>
      <c r="AM32" s="39"/>
      <c r="AN32" s="39"/>
      <c r="AO32" s="39"/>
    </row>
    <row r="33" spans="1:41" ht="30" customHeight="1" x14ac:dyDescent="0.25">
      <c r="A33" s="5" t="s">
        <v>48</v>
      </c>
      <c r="B33" s="24"/>
      <c r="C33" s="23"/>
      <c r="D33" s="24"/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Q33" s="23"/>
      <c r="R33" s="24"/>
      <c r="S33" s="23">
        <v>1</v>
      </c>
      <c r="T33" s="24">
        <v>1</v>
      </c>
      <c r="U33" s="23">
        <v>1</v>
      </c>
      <c r="V33" s="24">
        <v>1</v>
      </c>
      <c r="W33" s="23">
        <v>1</v>
      </c>
      <c r="X33" s="24">
        <v>1</v>
      </c>
      <c r="Y33" s="23">
        <v>1</v>
      </c>
      <c r="Z33" s="24"/>
      <c r="AA33" s="23"/>
      <c r="AB33" s="24"/>
      <c r="AC33" s="23"/>
      <c r="AD33" s="24"/>
      <c r="AE33" s="23"/>
      <c r="AF33" s="24"/>
      <c r="AG33" s="27">
        <f t="shared" ref="AG33:AG44" si="11">SUM(B33:AF33)</f>
        <v>7</v>
      </c>
      <c r="AH33" s="27">
        <v>0</v>
      </c>
      <c r="AI33" s="27">
        <f t="shared" si="1"/>
        <v>7</v>
      </c>
      <c r="AJ33" s="28">
        <f t="shared" ref="AJ33:AJ44" si="12">(AG33+AH33)/AI33</f>
        <v>1</v>
      </c>
      <c r="AK33" s="29">
        <v>7.25</v>
      </c>
      <c r="AL33" s="29">
        <f t="shared" ref="AL33:AL44" si="13">AK33*AG33</f>
        <v>50.75</v>
      </c>
      <c r="AM33" s="29">
        <f>SUM(AL33+'MONTH 6'!AM33)</f>
        <v>203</v>
      </c>
      <c r="AN33" s="29">
        <f t="shared" si="10"/>
        <v>1450</v>
      </c>
      <c r="AO33" s="33">
        <f t="shared" si="5"/>
        <v>0.14000000000000001</v>
      </c>
    </row>
    <row r="34" spans="1:41" ht="30" customHeight="1" x14ac:dyDescent="0.25">
      <c r="A34" s="5" t="s">
        <v>37</v>
      </c>
      <c r="B34" s="24"/>
      <c r="C34" s="23"/>
      <c r="D34" s="24"/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3"/>
      <c r="R34" s="24"/>
      <c r="S34" s="23"/>
      <c r="T34" s="24">
        <v>1</v>
      </c>
      <c r="U34" s="23">
        <v>1</v>
      </c>
      <c r="V34" s="24">
        <v>1</v>
      </c>
      <c r="W34" s="23">
        <v>1</v>
      </c>
      <c r="X34" s="24">
        <v>1</v>
      </c>
      <c r="Y34" s="23">
        <v>1</v>
      </c>
      <c r="Z34" s="24">
        <v>1</v>
      </c>
      <c r="AA34" s="23"/>
      <c r="AB34" s="24"/>
      <c r="AC34" s="23"/>
      <c r="AD34" s="24"/>
      <c r="AE34" s="23"/>
      <c r="AF34" s="24"/>
      <c r="AG34" s="27">
        <f t="shared" si="11"/>
        <v>7</v>
      </c>
      <c r="AH34" s="27">
        <v>0</v>
      </c>
      <c r="AI34" s="27">
        <f t="shared" si="1"/>
        <v>7</v>
      </c>
      <c r="AJ34" s="28">
        <f t="shared" si="12"/>
        <v>1</v>
      </c>
      <c r="AK34" s="29">
        <v>7.25</v>
      </c>
      <c r="AL34" s="29">
        <f t="shared" si="13"/>
        <v>50.75</v>
      </c>
      <c r="AM34" s="29">
        <f>SUM(AL34+'MONTH 6'!AM34)</f>
        <v>203</v>
      </c>
      <c r="AN34" s="29">
        <f t="shared" si="10"/>
        <v>1450</v>
      </c>
      <c r="AO34" s="33">
        <f t="shared" si="5"/>
        <v>0.14000000000000001</v>
      </c>
    </row>
    <row r="35" spans="1:41" ht="30" customHeight="1" x14ac:dyDescent="0.25">
      <c r="A35" s="6" t="s">
        <v>0</v>
      </c>
      <c r="B35" s="24"/>
      <c r="C35" s="23"/>
      <c r="D35" s="24"/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>
        <v>1</v>
      </c>
      <c r="V35" s="24">
        <v>1</v>
      </c>
      <c r="W35" s="23">
        <v>1</v>
      </c>
      <c r="X35" s="24">
        <v>1</v>
      </c>
      <c r="Y35" s="23">
        <v>1</v>
      </c>
      <c r="Z35" s="24">
        <v>1</v>
      </c>
      <c r="AA35" s="23">
        <v>1</v>
      </c>
      <c r="AB35" s="24"/>
      <c r="AC35" s="23"/>
      <c r="AD35" s="24"/>
      <c r="AE35" s="23"/>
      <c r="AF35" s="24"/>
      <c r="AG35" s="27">
        <f t="shared" si="11"/>
        <v>7</v>
      </c>
      <c r="AH35" s="27">
        <v>0</v>
      </c>
      <c r="AI35" s="27">
        <f t="shared" si="1"/>
        <v>7</v>
      </c>
      <c r="AJ35" s="28">
        <f t="shared" si="12"/>
        <v>1</v>
      </c>
      <c r="AK35" s="29">
        <v>7.25</v>
      </c>
      <c r="AL35" s="29">
        <f t="shared" si="13"/>
        <v>50.75</v>
      </c>
      <c r="AM35" s="29">
        <f>SUM(AL35+'MONTH 6'!AM35)</f>
        <v>203</v>
      </c>
      <c r="AN35" s="29">
        <f t="shared" si="10"/>
        <v>1450</v>
      </c>
      <c r="AO35" s="33">
        <f t="shared" si="5"/>
        <v>0.14000000000000001</v>
      </c>
    </row>
    <row r="36" spans="1:41" ht="30" customHeight="1" x14ac:dyDescent="0.25">
      <c r="A36" s="6" t="s">
        <v>27</v>
      </c>
      <c r="B36" s="24"/>
      <c r="C36" s="23"/>
      <c r="D36" s="24"/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>
        <v>1</v>
      </c>
      <c r="W36" s="23">
        <v>1</v>
      </c>
      <c r="X36" s="24">
        <v>1</v>
      </c>
      <c r="Y36" s="23">
        <v>1</v>
      </c>
      <c r="Z36" s="24">
        <v>1</v>
      </c>
      <c r="AA36" s="23">
        <v>1</v>
      </c>
      <c r="AB36" s="24">
        <v>1</v>
      </c>
      <c r="AC36" s="23"/>
      <c r="AD36" s="24"/>
      <c r="AE36" s="23"/>
      <c r="AF36" s="24"/>
      <c r="AG36" s="27">
        <f t="shared" si="11"/>
        <v>7</v>
      </c>
      <c r="AH36" s="27">
        <v>0</v>
      </c>
      <c r="AI36" s="27">
        <f t="shared" si="1"/>
        <v>7</v>
      </c>
      <c r="AJ36" s="28">
        <f t="shared" si="12"/>
        <v>1</v>
      </c>
      <c r="AK36" s="29">
        <v>7.25</v>
      </c>
      <c r="AL36" s="29">
        <f t="shared" si="13"/>
        <v>50.75</v>
      </c>
      <c r="AM36" s="29">
        <f>SUM(AL36+'MONTH 6'!AM36)</f>
        <v>203</v>
      </c>
      <c r="AN36" s="29">
        <f t="shared" si="10"/>
        <v>1450</v>
      </c>
      <c r="AO36" s="33">
        <f t="shared" si="5"/>
        <v>0.14000000000000001</v>
      </c>
    </row>
    <row r="37" spans="1:41" ht="30" customHeight="1" x14ac:dyDescent="0.25">
      <c r="A37" s="6" t="s">
        <v>24</v>
      </c>
      <c r="B37" s="24"/>
      <c r="C37" s="23"/>
      <c r="D37" s="24"/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>
        <v>1</v>
      </c>
      <c r="X37" s="24">
        <v>1</v>
      </c>
      <c r="Y37" s="23">
        <v>1</v>
      </c>
      <c r="Z37" s="24">
        <v>1</v>
      </c>
      <c r="AA37" s="23">
        <v>1</v>
      </c>
      <c r="AB37" s="24">
        <v>1</v>
      </c>
      <c r="AC37" s="23">
        <v>1</v>
      </c>
      <c r="AD37" s="24"/>
      <c r="AE37" s="23"/>
      <c r="AF37" s="24"/>
      <c r="AG37" s="27">
        <f t="shared" si="11"/>
        <v>7</v>
      </c>
      <c r="AH37" s="27">
        <v>0</v>
      </c>
      <c r="AI37" s="27">
        <f t="shared" si="1"/>
        <v>7</v>
      </c>
      <c r="AJ37" s="28">
        <f t="shared" si="12"/>
        <v>1</v>
      </c>
      <c r="AK37" s="29">
        <v>7.25</v>
      </c>
      <c r="AL37" s="29">
        <f t="shared" si="13"/>
        <v>50.75</v>
      </c>
      <c r="AM37" s="29">
        <f>SUM(AL37+'MONTH 6'!AM37)</f>
        <v>203</v>
      </c>
      <c r="AN37" s="29">
        <f t="shared" si="10"/>
        <v>1450</v>
      </c>
      <c r="AO37" s="33">
        <f t="shared" si="5"/>
        <v>0.14000000000000001</v>
      </c>
    </row>
    <row r="38" spans="1:41" ht="30" customHeight="1" x14ac:dyDescent="0.25">
      <c r="A38" s="6" t="s">
        <v>38</v>
      </c>
      <c r="B38" s="24"/>
      <c r="C38" s="23"/>
      <c r="D38" s="24"/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/>
      <c r="X38" s="24">
        <v>1</v>
      </c>
      <c r="Y38" s="23">
        <v>1</v>
      </c>
      <c r="Z38" s="24">
        <v>1</v>
      </c>
      <c r="AA38" s="23">
        <v>1</v>
      </c>
      <c r="AB38" s="24">
        <v>1</v>
      </c>
      <c r="AC38" s="23">
        <v>1</v>
      </c>
      <c r="AD38" s="24">
        <v>1</v>
      </c>
      <c r="AE38" s="23"/>
      <c r="AF38" s="24"/>
      <c r="AG38" s="27">
        <f t="shared" si="11"/>
        <v>7</v>
      </c>
      <c r="AH38" s="27">
        <v>0</v>
      </c>
      <c r="AI38" s="27">
        <f t="shared" si="1"/>
        <v>7</v>
      </c>
      <c r="AJ38" s="28">
        <f t="shared" si="12"/>
        <v>1</v>
      </c>
      <c r="AK38" s="29">
        <v>7.25</v>
      </c>
      <c r="AL38" s="29">
        <f t="shared" si="13"/>
        <v>50.75</v>
      </c>
      <c r="AM38" s="29">
        <f>SUM(AL38+'MONTH 6'!AM38)</f>
        <v>203</v>
      </c>
      <c r="AN38" s="29">
        <f t="shared" si="10"/>
        <v>1450</v>
      </c>
      <c r="AO38" s="33">
        <f t="shared" si="5"/>
        <v>0.14000000000000001</v>
      </c>
    </row>
    <row r="39" spans="1:41" ht="30" customHeight="1" x14ac:dyDescent="0.25">
      <c r="A39" s="6" t="s">
        <v>11</v>
      </c>
      <c r="B39" s="24"/>
      <c r="C39" s="23"/>
      <c r="D39" s="24"/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/>
      <c r="X39" s="24"/>
      <c r="Y39" s="23">
        <v>1</v>
      </c>
      <c r="Z39" s="24">
        <v>1</v>
      </c>
      <c r="AA39" s="23">
        <v>1</v>
      </c>
      <c r="AB39" s="24">
        <v>1</v>
      </c>
      <c r="AC39" s="23">
        <v>1</v>
      </c>
      <c r="AD39" s="24">
        <v>1</v>
      </c>
      <c r="AE39" s="23">
        <v>1</v>
      </c>
      <c r="AF39" s="24"/>
      <c r="AG39" s="27">
        <f t="shared" si="11"/>
        <v>7</v>
      </c>
      <c r="AH39" s="27">
        <v>0</v>
      </c>
      <c r="AI39" s="27">
        <f t="shared" si="1"/>
        <v>7</v>
      </c>
      <c r="AJ39" s="28">
        <f t="shared" si="12"/>
        <v>1</v>
      </c>
      <c r="AK39" s="29">
        <v>7.25</v>
      </c>
      <c r="AL39" s="29">
        <f t="shared" si="13"/>
        <v>50.75</v>
      </c>
      <c r="AM39" s="29">
        <f>SUM(AL39+'MONTH 6'!AM39)</f>
        <v>203</v>
      </c>
      <c r="AN39" s="29">
        <f t="shared" si="10"/>
        <v>1450</v>
      </c>
      <c r="AO39" s="33">
        <f t="shared" si="5"/>
        <v>0.14000000000000001</v>
      </c>
    </row>
    <row r="40" spans="1:41" ht="30" customHeight="1" x14ac:dyDescent="0.25">
      <c r="A40" s="6" t="s">
        <v>61</v>
      </c>
      <c r="B40" s="24"/>
      <c r="C40" s="23"/>
      <c r="D40" s="24"/>
      <c r="E40" s="23"/>
      <c r="F40" s="24"/>
      <c r="G40" s="23"/>
      <c r="H40" s="24"/>
      <c r="I40" s="23"/>
      <c r="J40" s="24"/>
      <c r="K40" s="23"/>
      <c r="L40" s="24"/>
      <c r="M40" s="23"/>
      <c r="N40" s="24"/>
      <c r="O40" s="23"/>
      <c r="P40" s="24"/>
      <c r="Q40" s="23"/>
      <c r="R40" s="24"/>
      <c r="S40" s="23"/>
      <c r="T40" s="24"/>
      <c r="U40" s="23"/>
      <c r="V40" s="24"/>
      <c r="W40" s="23"/>
      <c r="X40" s="24"/>
      <c r="Y40" s="23"/>
      <c r="Z40" s="24">
        <v>1</v>
      </c>
      <c r="AA40" s="23">
        <v>1</v>
      </c>
      <c r="AB40" s="24">
        <v>1</v>
      </c>
      <c r="AC40" s="23">
        <v>1</v>
      </c>
      <c r="AD40" s="24">
        <v>1</v>
      </c>
      <c r="AE40" s="23">
        <v>1</v>
      </c>
      <c r="AF40" s="24">
        <v>1</v>
      </c>
      <c r="AG40" s="27">
        <f t="shared" si="11"/>
        <v>7</v>
      </c>
      <c r="AH40" s="27">
        <v>0</v>
      </c>
      <c r="AI40" s="27">
        <f t="shared" si="1"/>
        <v>7</v>
      </c>
      <c r="AJ40" s="28">
        <f t="shared" si="12"/>
        <v>1</v>
      </c>
      <c r="AK40" s="29">
        <v>7.25</v>
      </c>
      <c r="AL40" s="29">
        <f t="shared" si="13"/>
        <v>50.75</v>
      </c>
      <c r="AM40" s="29">
        <f>SUM(AL40+'MONTH 6'!AM40)</f>
        <v>203</v>
      </c>
      <c r="AN40" s="29">
        <f t="shared" si="10"/>
        <v>1450</v>
      </c>
      <c r="AO40" s="33">
        <f t="shared" si="5"/>
        <v>0.14000000000000001</v>
      </c>
    </row>
    <row r="41" spans="1:41" ht="30" customHeight="1" x14ac:dyDescent="0.25">
      <c r="A41" s="6" t="s">
        <v>62</v>
      </c>
      <c r="B41" s="24">
        <v>1</v>
      </c>
      <c r="C41" s="23"/>
      <c r="D41" s="24"/>
      <c r="E41" s="23"/>
      <c r="F41" s="24"/>
      <c r="G41" s="23"/>
      <c r="H41" s="24"/>
      <c r="I41" s="23"/>
      <c r="J41" s="24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/>
      <c r="V41" s="24"/>
      <c r="W41" s="23"/>
      <c r="X41" s="24"/>
      <c r="Y41" s="23"/>
      <c r="Z41" s="24"/>
      <c r="AA41" s="23">
        <v>1</v>
      </c>
      <c r="AB41" s="24">
        <v>1</v>
      </c>
      <c r="AC41" s="23">
        <v>1</v>
      </c>
      <c r="AD41" s="24">
        <v>1</v>
      </c>
      <c r="AE41" s="23">
        <v>1</v>
      </c>
      <c r="AF41" s="24">
        <v>1</v>
      </c>
      <c r="AG41" s="27">
        <f t="shared" si="11"/>
        <v>7</v>
      </c>
      <c r="AH41" s="27">
        <v>0</v>
      </c>
      <c r="AI41" s="27">
        <f t="shared" si="1"/>
        <v>7</v>
      </c>
      <c r="AJ41" s="28">
        <f t="shared" si="12"/>
        <v>1</v>
      </c>
      <c r="AK41" s="29">
        <v>7.25</v>
      </c>
      <c r="AL41" s="29">
        <f t="shared" si="13"/>
        <v>50.75</v>
      </c>
      <c r="AM41" s="29">
        <f>SUM(AL41+'MONTH 6'!AM41)</f>
        <v>203</v>
      </c>
      <c r="AN41" s="29">
        <f t="shared" si="10"/>
        <v>1450</v>
      </c>
      <c r="AO41" s="33">
        <f t="shared" si="5"/>
        <v>0.14000000000000001</v>
      </c>
    </row>
    <row r="42" spans="1:41" ht="30" customHeight="1" x14ac:dyDescent="0.25">
      <c r="A42" s="5" t="s">
        <v>12</v>
      </c>
      <c r="B42" s="24">
        <v>1</v>
      </c>
      <c r="C42" s="23">
        <v>1</v>
      </c>
      <c r="D42" s="24"/>
      <c r="E42" s="23"/>
      <c r="F42" s="24"/>
      <c r="G42" s="23"/>
      <c r="H42" s="24"/>
      <c r="I42" s="23"/>
      <c r="J42" s="24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/>
      <c r="X42" s="24"/>
      <c r="Y42" s="23"/>
      <c r="Z42" s="24"/>
      <c r="AA42" s="23"/>
      <c r="AB42" s="24">
        <v>1</v>
      </c>
      <c r="AC42" s="23">
        <v>1</v>
      </c>
      <c r="AD42" s="24">
        <v>1</v>
      </c>
      <c r="AE42" s="23">
        <v>1</v>
      </c>
      <c r="AF42" s="24">
        <v>1</v>
      </c>
      <c r="AG42" s="27">
        <f t="shared" si="11"/>
        <v>7</v>
      </c>
      <c r="AH42" s="27">
        <v>0</v>
      </c>
      <c r="AI42" s="27">
        <f t="shared" si="1"/>
        <v>7</v>
      </c>
      <c r="AJ42" s="28">
        <f t="shared" si="12"/>
        <v>1</v>
      </c>
      <c r="AK42" s="29">
        <v>7.25</v>
      </c>
      <c r="AL42" s="29">
        <f t="shared" si="13"/>
        <v>50.75</v>
      </c>
      <c r="AM42" s="29">
        <f>SUM(AL42+'MONTH 6'!AM42)</f>
        <v>203</v>
      </c>
      <c r="AN42" s="29">
        <f t="shared" si="10"/>
        <v>1450</v>
      </c>
      <c r="AO42" s="33">
        <f t="shared" si="5"/>
        <v>0.14000000000000001</v>
      </c>
    </row>
    <row r="43" spans="1:41" ht="30" customHeight="1" x14ac:dyDescent="0.25">
      <c r="A43" s="6" t="s">
        <v>13</v>
      </c>
      <c r="B43" s="24">
        <v>1</v>
      </c>
      <c r="C43" s="23">
        <v>1</v>
      </c>
      <c r="D43" s="24">
        <v>1</v>
      </c>
      <c r="E43" s="23"/>
      <c r="F43" s="24"/>
      <c r="G43" s="23"/>
      <c r="H43" s="24"/>
      <c r="I43" s="23"/>
      <c r="J43" s="24"/>
      <c r="K43" s="23"/>
      <c r="L43" s="24"/>
      <c r="M43" s="23"/>
      <c r="N43" s="24"/>
      <c r="O43" s="23"/>
      <c r="P43" s="24"/>
      <c r="Q43" s="23"/>
      <c r="R43" s="24"/>
      <c r="S43" s="23"/>
      <c r="T43" s="24"/>
      <c r="U43" s="23"/>
      <c r="V43" s="24"/>
      <c r="W43" s="23"/>
      <c r="X43" s="24"/>
      <c r="Y43" s="23"/>
      <c r="Z43" s="24"/>
      <c r="AA43" s="23"/>
      <c r="AB43" s="24"/>
      <c r="AC43" s="23">
        <v>1</v>
      </c>
      <c r="AD43" s="24">
        <v>1</v>
      </c>
      <c r="AE43" s="23">
        <v>1</v>
      </c>
      <c r="AF43" s="24">
        <v>1</v>
      </c>
      <c r="AG43" s="27">
        <f t="shared" si="11"/>
        <v>7</v>
      </c>
      <c r="AH43" s="27">
        <v>0</v>
      </c>
      <c r="AI43" s="27">
        <f t="shared" si="1"/>
        <v>7</v>
      </c>
      <c r="AJ43" s="28">
        <f t="shared" si="12"/>
        <v>1</v>
      </c>
      <c r="AK43" s="29">
        <v>7.25</v>
      </c>
      <c r="AL43" s="29">
        <f t="shared" si="13"/>
        <v>50.75</v>
      </c>
      <c r="AM43" s="29">
        <f>SUM(AL43+'MONTH 6'!AM43)</f>
        <v>203</v>
      </c>
      <c r="AN43" s="29">
        <f t="shared" si="10"/>
        <v>1450</v>
      </c>
      <c r="AO43" s="33">
        <f t="shared" si="5"/>
        <v>0.14000000000000001</v>
      </c>
    </row>
    <row r="44" spans="1:41" ht="30" customHeight="1" x14ac:dyDescent="0.25">
      <c r="A44" s="6" t="s">
        <v>47</v>
      </c>
      <c r="B44" s="24">
        <v>1</v>
      </c>
      <c r="C44" s="23">
        <v>1</v>
      </c>
      <c r="D44" s="24">
        <v>1</v>
      </c>
      <c r="E44" s="23">
        <v>1</v>
      </c>
      <c r="F44" s="24"/>
      <c r="G44" s="23"/>
      <c r="H44" s="24"/>
      <c r="I44" s="23"/>
      <c r="J44" s="24"/>
      <c r="K44" s="23"/>
      <c r="L44" s="24"/>
      <c r="M44" s="23"/>
      <c r="N44" s="24"/>
      <c r="O44" s="23"/>
      <c r="P44" s="24"/>
      <c r="Q44" s="23"/>
      <c r="R44" s="24"/>
      <c r="S44" s="23"/>
      <c r="T44" s="24"/>
      <c r="U44" s="23"/>
      <c r="V44" s="24"/>
      <c r="W44" s="23"/>
      <c r="X44" s="24"/>
      <c r="Y44" s="23"/>
      <c r="Z44" s="24"/>
      <c r="AA44" s="23"/>
      <c r="AB44" s="24"/>
      <c r="AC44" s="23"/>
      <c r="AD44" s="24">
        <v>1</v>
      </c>
      <c r="AE44" s="23">
        <v>1</v>
      </c>
      <c r="AF44" s="24">
        <v>1</v>
      </c>
      <c r="AG44" s="27">
        <f t="shared" si="11"/>
        <v>7</v>
      </c>
      <c r="AH44" s="27">
        <v>0</v>
      </c>
      <c r="AI44" s="27">
        <f t="shared" si="1"/>
        <v>7</v>
      </c>
      <c r="AJ44" s="28">
        <f t="shared" si="12"/>
        <v>1</v>
      </c>
      <c r="AK44" s="29">
        <v>7.25</v>
      </c>
      <c r="AL44" s="29">
        <f t="shared" si="13"/>
        <v>50.75</v>
      </c>
      <c r="AM44" s="29">
        <f>SUM(AL44+'MONTH 6'!AM44)</f>
        <v>203</v>
      </c>
      <c r="AN44" s="29">
        <f t="shared" si="10"/>
        <v>1450</v>
      </c>
      <c r="AO44" s="33">
        <f t="shared" si="5"/>
        <v>0.14000000000000001</v>
      </c>
    </row>
    <row r="45" spans="1:41" ht="17.399999999999999" customHeight="1" x14ac:dyDescent="0.25">
      <c r="A45" s="36" t="s">
        <v>57</v>
      </c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9"/>
      <c r="AH45" s="39"/>
      <c r="AI45" s="39"/>
      <c r="AJ45" s="39"/>
      <c r="AK45" s="39"/>
      <c r="AL45" s="39"/>
      <c r="AM45" s="39"/>
      <c r="AN45" s="39"/>
      <c r="AO45" s="39"/>
    </row>
    <row r="46" spans="1:41" ht="30" customHeight="1" x14ac:dyDescent="0.25">
      <c r="A46" s="5" t="s">
        <v>63</v>
      </c>
      <c r="B46" s="24">
        <v>1</v>
      </c>
      <c r="C46" s="23">
        <v>1</v>
      </c>
      <c r="D46" s="24">
        <v>1</v>
      </c>
      <c r="E46" s="23">
        <v>1</v>
      </c>
      <c r="F46" s="24">
        <v>1</v>
      </c>
      <c r="G46" s="23"/>
      <c r="H46" s="24"/>
      <c r="I46" s="23"/>
      <c r="J46" s="24"/>
      <c r="K46" s="23"/>
      <c r="L46" s="24"/>
      <c r="M46" s="23"/>
      <c r="N46" s="24"/>
      <c r="O46" s="23"/>
      <c r="P46" s="24"/>
      <c r="Q46" s="23"/>
      <c r="R46" s="24"/>
      <c r="S46" s="23"/>
      <c r="T46" s="24"/>
      <c r="U46" s="23"/>
      <c r="V46" s="24"/>
      <c r="W46" s="23"/>
      <c r="X46" s="24"/>
      <c r="Y46" s="23"/>
      <c r="Z46" s="24"/>
      <c r="AA46" s="23"/>
      <c r="AB46" s="24"/>
      <c r="AC46" s="23"/>
      <c r="AD46" s="24"/>
      <c r="AE46" s="23">
        <v>1</v>
      </c>
      <c r="AF46" s="24">
        <v>1</v>
      </c>
      <c r="AG46" s="27">
        <f t="shared" ref="AG46:AG49" si="14">SUM(B46:AF46)</f>
        <v>7</v>
      </c>
      <c r="AH46" s="27">
        <v>0</v>
      </c>
      <c r="AI46" s="27">
        <f t="shared" si="1"/>
        <v>7</v>
      </c>
      <c r="AJ46" s="28">
        <f t="shared" ref="AJ46:AJ49" si="15">(AG46+AH46)/AI46</f>
        <v>1</v>
      </c>
      <c r="AK46" s="29">
        <v>7.25</v>
      </c>
      <c r="AL46" s="29">
        <f t="shared" ref="AL46:AL49" si="16">AK46*AG46</f>
        <v>50.75</v>
      </c>
      <c r="AM46" s="29">
        <f>SUM(AL46+'MONTH 6'!AM46)</f>
        <v>203</v>
      </c>
      <c r="AN46" s="29">
        <f t="shared" si="10"/>
        <v>1450</v>
      </c>
      <c r="AO46" s="33">
        <f t="shared" si="5"/>
        <v>0.14000000000000001</v>
      </c>
    </row>
    <row r="47" spans="1:41" ht="30" customHeight="1" x14ac:dyDescent="0.25">
      <c r="A47" s="6" t="s">
        <v>36</v>
      </c>
      <c r="B47" s="22">
        <v>1</v>
      </c>
      <c r="C47" s="23">
        <v>1</v>
      </c>
      <c r="D47" s="24">
        <v>1</v>
      </c>
      <c r="E47" s="23">
        <v>1</v>
      </c>
      <c r="F47" s="24">
        <v>1</v>
      </c>
      <c r="G47" s="23">
        <v>1</v>
      </c>
      <c r="H47" s="24"/>
      <c r="I47" s="23"/>
      <c r="J47" s="24"/>
      <c r="K47" s="23"/>
      <c r="L47" s="24"/>
      <c r="M47" s="23"/>
      <c r="N47" s="24"/>
      <c r="O47" s="23"/>
      <c r="P47" s="24"/>
      <c r="Q47" s="23"/>
      <c r="R47" s="24"/>
      <c r="S47" s="23"/>
      <c r="T47" s="24"/>
      <c r="U47" s="23"/>
      <c r="V47" s="24"/>
      <c r="W47" s="23"/>
      <c r="X47" s="24"/>
      <c r="Y47" s="23"/>
      <c r="Z47" s="24"/>
      <c r="AA47" s="23"/>
      <c r="AB47" s="24"/>
      <c r="AC47" s="23"/>
      <c r="AD47" s="24"/>
      <c r="AE47" s="23"/>
      <c r="AF47" s="24">
        <v>1</v>
      </c>
      <c r="AG47" s="27">
        <f t="shared" si="14"/>
        <v>7</v>
      </c>
      <c r="AH47" s="27">
        <v>0</v>
      </c>
      <c r="AI47" s="27">
        <f t="shared" si="1"/>
        <v>7</v>
      </c>
      <c r="AJ47" s="28">
        <f t="shared" si="15"/>
        <v>1</v>
      </c>
      <c r="AK47" s="29">
        <v>7.25</v>
      </c>
      <c r="AL47" s="29">
        <f t="shared" si="16"/>
        <v>50.75</v>
      </c>
      <c r="AM47" s="29">
        <f>SUM(AL47+'MONTH 6'!AM47)</f>
        <v>203</v>
      </c>
      <c r="AN47" s="29">
        <f>AK47*25</f>
        <v>181.25</v>
      </c>
      <c r="AO47" s="33">
        <f t="shared" si="5"/>
        <v>1.1200000000000001</v>
      </c>
    </row>
    <row r="48" spans="1:41" ht="30" customHeight="1" x14ac:dyDescent="0.25">
      <c r="A48" s="6" t="s">
        <v>18</v>
      </c>
      <c r="B48" s="24">
        <v>1</v>
      </c>
      <c r="C48" s="23">
        <v>1</v>
      </c>
      <c r="D48" s="24">
        <v>1</v>
      </c>
      <c r="E48" s="23">
        <v>1</v>
      </c>
      <c r="F48" s="24">
        <v>1</v>
      </c>
      <c r="G48" s="23">
        <v>1</v>
      </c>
      <c r="H48" s="24">
        <v>1</v>
      </c>
      <c r="I48" s="23"/>
      <c r="J48" s="24"/>
      <c r="K48" s="23"/>
      <c r="L48" s="24"/>
      <c r="M48" s="23"/>
      <c r="N48" s="24"/>
      <c r="O48" s="23"/>
      <c r="P48" s="24"/>
      <c r="Q48" s="23"/>
      <c r="R48" s="24"/>
      <c r="S48" s="23"/>
      <c r="T48" s="24"/>
      <c r="U48" s="23"/>
      <c r="V48" s="24"/>
      <c r="W48" s="23"/>
      <c r="X48" s="24"/>
      <c r="Y48" s="23"/>
      <c r="Z48" s="24"/>
      <c r="AA48" s="23"/>
      <c r="AB48" s="24"/>
      <c r="AC48" s="23"/>
      <c r="AD48" s="24"/>
      <c r="AE48" s="23"/>
      <c r="AF48" s="24"/>
      <c r="AG48" s="27">
        <f t="shared" si="14"/>
        <v>7</v>
      </c>
      <c r="AH48" s="27">
        <v>0</v>
      </c>
      <c r="AI48" s="27">
        <f t="shared" si="1"/>
        <v>7</v>
      </c>
      <c r="AJ48" s="28">
        <f t="shared" si="15"/>
        <v>1</v>
      </c>
      <c r="AK48" s="29">
        <v>7.25</v>
      </c>
      <c r="AL48" s="29">
        <f t="shared" si="16"/>
        <v>50.75</v>
      </c>
      <c r="AM48" s="29">
        <f>SUM(AL48+'MONTH 6'!AM48)</f>
        <v>203</v>
      </c>
      <c r="AN48" s="29">
        <f t="shared" si="10"/>
        <v>1450</v>
      </c>
      <c r="AO48" s="33">
        <f t="shared" si="5"/>
        <v>0.14000000000000001</v>
      </c>
    </row>
    <row r="49" spans="1:41" ht="30" customHeight="1" x14ac:dyDescent="0.25">
      <c r="A49" s="6" t="s">
        <v>19</v>
      </c>
      <c r="B49" s="24"/>
      <c r="C49" s="23">
        <v>1</v>
      </c>
      <c r="D49" s="24">
        <v>1</v>
      </c>
      <c r="E49" s="23">
        <v>1</v>
      </c>
      <c r="F49" s="24">
        <v>1</v>
      </c>
      <c r="G49" s="23">
        <v>1</v>
      </c>
      <c r="H49" s="24">
        <v>1</v>
      </c>
      <c r="I49" s="23">
        <v>1</v>
      </c>
      <c r="J49" s="24"/>
      <c r="K49" s="23"/>
      <c r="L49" s="24"/>
      <c r="M49" s="23"/>
      <c r="N49" s="24"/>
      <c r="O49" s="23"/>
      <c r="P49" s="24"/>
      <c r="Q49" s="23"/>
      <c r="R49" s="24"/>
      <c r="S49" s="23"/>
      <c r="T49" s="24"/>
      <c r="U49" s="23"/>
      <c r="V49" s="24"/>
      <c r="W49" s="23"/>
      <c r="X49" s="24"/>
      <c r="Y49" s="23"/>
      <c r="Z49" s="24"/>
      <c r="AA49" s="23"/>
      <c r="AB49" s="24"/>
      <c r="AC49" s="23"/>
      <c r="AD49" s="24"/>
      <c r="AE49" s="23"/>
      <c r="AF49" s="24"/>
      <c r="AG49" s="27">
        <f t="shared" si="14"/>
        <v>7</v>
      </c>
      <c r="AH49" s="27">
        <v>0</v>
      </c>
      <c r="AI49" s="27">
        <f t="shared" si="1"/>
        <v>7</v>
      </c>
      <c r="AJ49" s="28">
        <f t="shared" si="15"/>
        <v>1</v>
      </c>
      <c r="AK49" s="29">
        <v>7.25</v>
      </c>
      <c r="AL49" s="29">
        <f t="shared" si="16"/>
        <v>50.75</v>
      </c>
      <c r="AM49" s="29">
        <f>SUM(AL49+'MONTH 6'!AM49)</f>
        <v>203</v>
      </c>
      <c r="AN49" s="29">
        <f t="shared" si="10"/>
        <v>1450</v>
      </c>
      <c r="AO49" s="33">
        <f t="shared" si="5"/>
        <v>0.14000000000000001</v>
      </c>
    </row>
    <row r="50" spans="1:41" ht="17.399999999999999" customHeight="1" x14ac:dyDescent="0.25">
      <c r="A50" s="36" t="s">
        <v>58</v>
      </c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9"/>
      <c r="AH50" s="39"/>
      <c r="AI50" s="39"/>
      <c r="AJ50" s="39"/>
      <c r="AK50" s="39"/>
      <c r="AL50" s="39"/>
      <c r="AM50" s="39"/>
      <c r="AN50" s="39"/>
      <c r="AO50" s="39"/>
    </row>
    <row r="51" spans="1:41" ht="30" customHeight="1" x14ac:dyDescent="0.25">
      <c r="A51" s="5" t="s">
        <v>42</v>
      </c>
      <c r="B51" s="24"/>
      <c r="C51" s="23"/>
      <c r="D51" s="24">
        <v>1</v>
      </c>
      <c r="E51" s="23">
        <v>1</v>
      </c>
      <c r="F51" s="24">
        <v>1</v>
      </c>
      <c r="G51" s="23">
        <v>1</v>
      </c>
      <c r="H51" s="24">
        <v>1</v>
      </c>
      <c r="I51" s="23">
        <v>1</v>
      </c>
      <c r="J51" s="24">
        <v>1</v>
      </c>
      <c r="K51" s="23"/>
      <c r="L51" s="24"/>
      <c r="M51" s="23"/>
      <c r="N51" s="24"/>
      <c r="O51" s="23"/>
      <c r="P51" s="24"/>
      <c r="Q51" s="23"/>
      <c r="R51" s="24"/>
      <c r="S51" s="23"/>
      <c r="T51" s="24"/>
      <c r="U51" s="23"/>
      <c r="V51" s="24"/>
      <c r="W51" s="23"/>
      <c r="X51" s="24"/>
      <c r="Y51" s="23"/>
      <c r="Z51" s="24"/>
      <c r="AA51" s="23"/>
      <c r="AB51" s="24"/>
      <c r="AC51" s="23"/>
      <c r="AD51" s="24"/>
      <c r="AE51" s="23"/>
      <c r="AF51" s="24"/>
      <c r="AG51" s="27">
        <f t="shared" ref="AG51:AG53" si="17">SUM(B51:AF51)</f>
        <v>7</v>
      </c>
      <c r="AH51" s="27">
        <v>0</v>
      </c>
      <c r="AI51" s="27">
        <f t="shared" si="1"/>
        <v>7</v>
      </c>
      <c r="AJ51" s="28">
        <f t="shared" ref="AJ51:AJ53" si="18">(AG51+AH51)/AI51</f>
        <v>1</v>
      </c>
      <c r="AK51" s="29">
        <v>7.25</v>
      </c>
      <c r="AL51" s="29">
        <f t="shared" ref="AL51:AL53" si="19">AK51*AG51</f>
        <v>50.75</v>
      </c>
      <c r="AM51" s="29">
        <f>SUM(AL51+'MONTH 6'!AM51)</f>
        <v>203</v>
      </c>
      <c r="AN51" s="29">
        <f t="shared" si="10"/>
        <v>1450</v>
      </c>
      <c r="AO51" s="33">
        <f t="shared" si="5"/>
        <v>0.14000000000000001</v>
      </c>
    </row>
    <row r="52" spans="1:41" ht="30" customHeight="1" x14ac:dyDescent="0.25">
      <c r="A52" s="5" t="s">
        <v>14</v>
      </c>
      <c r="B52" s="22"/>
      <c r="C52" s="23"/>
      <c r="D52" s="24"/>
      <c r="E52" s="23">
        <v>1</v>
      </c>
      <c r="F52" s="24">
        <v>1</v>
      </c>
      <c r="G52" s="23">
        <v>1</v>
      </c>
      <c r="H52" s="24">
        <v>1</v>
      </c>
      <c r="I52" s="23">
        <v>1</v>
      </c>
      <c r="J52" s="24">
        <v>1</v>
      </c>
      <c r="K52" s="23">
        <v>1</v>
      </c>
      <c r="L52" s="24"/>
      <c r="M52" s="23"/>
      <c r="N52" s="24"/>
      <c r="O52" s="23"/>
      <c r="P52" s="24"/>
      <c r="Q52" s="23"/>
      <c r="R52" s="24"/>
      <c r="S52" s="23"/>
      <c r="T52" s="24"/>
      <c r="U52" s="23"/>
      <c r="V52" s="24"/>
      <c r="W52" s="23"/>
      <c r="X52" s="24"/>
      <c r="Y52" s="23"/>
      <c r="Z52" s="24"/>
      <c r="AA52" s="23"/>
      <c r="AB52" s="24"/>
      <c r="AC52" s="23"/>
      <c r="AD52" s="24"/>
      <c r="AE52" s="23"/>
      <c r="AF52" s="24"/>
      <c r="AG52" s="27">
        <f t="shared" si="17"/>
        <v>7</v>
      </c>
      <c r="AH52" s="27">
        <v>0</v>
      </c>
      <c r="AI52" s="27">
        <f t="shared" si="1"/>
        <v>7</v>
      </c>
      <c r="AJ52" s="28">
        <f t="shared" si="18"/>
        <v>1</v>
      </c>
      <c r="AK52" s="29">
        <v>7.25</v>
      </c>
      <c r="AL52" s="29">
        <f t="shared" si="19"/>
        <v>50.75</v>
      </c>
      <c r="AM52" s="29">
        <f>SUM(AL52+'MONTH 6'!AM52)</f>
        <v>203</v>
      </c>
      <c r="AN52" s="29">
        <f>AK52*300</f>
        <v>2175</v>
      </c>
      <c r="AO52" s="33">
        <f t="shared" si="5"/>
        <v>9.3333333333333338E-2</v>
      </c>
    </row>
    <row r="53" spans="1:41" ht="34.5" customHeight="1" x14ac:dyDescent="0.25">
      <c r="A53" s="6" t="s">
        <v>30</v>
      </c>
      <c r="B53" s="24"/>
      <c r="C53" s="23"/>
      <c r="D53" s="24"/>
      <c r="E53" s="23"/>
      <c r="F53" s="24">
        <v>1</v>
      </c>
      <c r="G53" s="23">
        <v>1</v>
      </c>
      <c r="H53" s="24">
        <v>1</v>
      </c>
      <c r="I53" s="23">
        <v>1</v>
      </c>
      <c r="J53" s="24">
        <v>1</v>
      </c>
      <c r="K53" s="23">
        <v>1</v>
      </c>
      <c r="L53" s="24">
        <v>1</v>
      </c>
      <c r="M53" s="23"/>
      <c r="N53" s="24"/>
      <c r="O53" s="23"/>
      <c r="P53" s="24"/>
      <c r="Q53" s="23"/>
      <c r="R53" s="24"/>
      <c r="S53" s="23"/>
      <c r="T53" s="24"/>
      <c r="U53" s="23"/>
      <c r="V53" s="24"/>
      <c r="W53" s="23"/>
      <c r="X53" s="24"/>
      <c r="Y53" s="23"/>
      <c r="Z53" s="24"/>
      <c r="AA53" s="23"/>
      <c r="AB53" s="24"/>
      <c r="AC53" s="23"/>
      <c r="AD53" s="24"/>
      <c r="AE53" s="23"/>
      <c r="AF53" s="24"/>
      <c r="AG53" s="27">
        <f t="shared" si="17"/>
        <v>7</v>
      </c>
      <c r="AH53" s="27">
        <v>0</v>
      </c>
      <c r="AI53" s="27">
        <f t="shared" si="1"/>
        <v>7</v>
      </c>
      <c r="AJ53" s="28">
        <f t="shared" si="18"/>
        <v>1</v>
      </c>
      <c r="AK53" s="29">
        <v>7.25</v>
      </c>
      <c r="AL53" s="29">
        <f t="shared" si="19"/>
        <v>50.75</v>
      </c>
      <c r="AM53" s="29">
        <f>SUM(AL53+'MONTH 6'!AM53)</f>
        <v>203</v>
      </c>
      <c r="AN53" s="29">
        <f t="shared" ref="AN53" si="20">AK53*200</f>
        <v>1450</v>
      </c>
      <c r="AO53" s="33">
        <f t="shared" si="5"/>
        <v>0.14000000000000001</v>
      </c>
    </row>
    <row r="54" spans="1:41" ht="30" customHeight="1" x14ac:dyDescent="0.25">
      <c r="A54" s="5" t="s">
        <v>52</v>
      </c>
      <c r="B54" s="40">
        <f>SUM(B14:B53)</f>
        <v>8.25</v>
      </c>
      <c r="C54" s="40">
        <f t="shared" ref="C54:AF54" si="21">SUM(C14:C53)</f>
        <v>9</v>
      </c>
      <c r="D54" s="40">
        <f t="shared" si="21"/>
        <v>10.25</v>
      </c>
      <c r="E54" s="40">
        <f t="shared" si="21"/>
        <v>11</v>
      </c>
      <c r="F54" s="40">
        <f t="shared" si="21"/>
        <v>12.25</v>
      </c>
      <c r="G54" s="40">
        <f t="shared" si="21"/>
        <v>12</v>
      </c>
      <c r="H54" s="40">
        <f t="shared" si="21"/>
        <v>12.25</v>
      </c>
      <c r="I54" s="40">
        <f t="shared" si="21"/>
        <v>11</v>
      </c>
      <c r="J54" s="40">
        <f t="shared" si="21"/>
        <v>10.25</v>
      </c>
      <c r="K54" s="40">
        <f t="shared" si="21"/>
        <v>9</v>
      </c>
      <c r="L54" s="40">
        <f t="shared" si="21"/>
        <v>8.25</v>
      </c>
      <c r="M54" s="40">
        <f t="shared" si="21"/>
        <v>7</v>
      </c>
      <c r="N54" s="40">
        <f t="shared" si="21"/>
        <v>7.25</v>
      </c>
      <c r="O54" s="40">
        <f t="shared" si="21"/>
        <v>7</v>
      </c>
      <c r="P54" s="40">
        <f t="shared" si="21"/>
        <v>7</v>
      </c>
      <c r="Q54" s="40">
        <f t="shared" si="21"/>
        <v>7</v>
      </c>
      <c r="R54" s="40">
        <f t="shared" si="21"/>
        <v>7</v>
      </c>
      <c r="S54" s="40">
        <f t="shared" si="21"/>
        <v>7</v>
      </c>
      <c r="T54" s="40">
        <f t="shared" si="21"/>
        <v>7</v>
      </c>
      <c r="U54" s="40">
        <f t="shared" si="21"/>
        <v>7</v>
      </c>
      <c r="V54" s="40">
        <f t="shared" si="21"/>
        <v>7</v>
      </c>
      <c r="W54" s="40">
        <f t="shared" si="21"/>
        <v>7</v>
      </c>
      <c r="X54" s="40">
        <f t="shared" si="21"/>
        <v>7</v>
      </c>
      <c r="Y54" s="40">
        <f t="shared" si="21"/>
        <v>7</v>
      </c>
      <c r="Z54" s="40">
        <f t="shared" si="21"/>
        <v>7</v>
      </c>
      <c r="AA54" s="40">
        <f t="shared" si="21"/>
        <v>7</v>
      </c>
      <c r="AB54" s="40">
        <f t="shared" si="21"/>
        <v>7</v>
      </c>
      <c r="AC54" s="40">
        <f t="shared" si="21"/>
        <v>7</v>
      </c>
      <c r="AD54" s="40">
        <f t="shared" si="21"/>
        <v>7</v>
      </c>
      <c r="AE54" s="40">
        <f t="shared" si="21"/>
        <v>7</v>
      </c>
      <c r="AF54" s="40">
        <f t="shared" si="21"/>
        <v>7</v>
      </c>
      <c r="AG54" s="30"/>
      <c r="AH54" s="30"/>
      <c r="AI54" s="30"/>
      <c r="AJ54" s="31"/>
      <c r="AK54" s="32"/>
      <c r="AL54" s="32"/>
      <c r="AM54" s="32"/>
      <c r="AN54" s="32"/>
      <c r="AO54" s="32"/>
    </row>
    <row r="55" spans="1:41" ht="23.25" customHeight="1" x14ac:dyDescent="0.25"/>
    <row r="56" spans="1:41" ht="23.25" customHeight="1" x14ac:dyDescent="0.25">
      <c r="A56" s="9" t="s">
        <v>21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8" spans="1:41" x14ac:dyDescent="0.25">
      <c r="A58" s="9" t="s">
        <v>20</v>
      </c>
    </row>
  </sheetData>
  <mergeCells count="2">
    <mergeCell ref="A1:AI1"/>
    <mergeCell ref="R3:T3"/>
  </mergeCells>
  <hyperlinks>
    <hyperlink ref="C6" r:id="rId1" display="mailto:brad.willey@monroemi.gov" xr:uid="{6FE211B7-D9AE-4DBF-9B6A-E2085315004D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2E3E9-61DF-4592-8609-4380C2D70CD7}">
  <dimension ref="A1:AO58"/>
  <sheetViews>
    <sheetView topLeftCell="U1" workbookViewId="0">
      <selection activeCell="AF12" sqref="A12:AF54"/>
    </sheetView>
  </sheetViews>
  <sheetFormatPr defaultColWidth="9.109375" defaultRowHeight="13.8" x14ac:dyDescent="0.25"/>
  <cols>
    <col min="1" max="1" width="22.77734375" style="11" customWidth="1"/>
    <col min="2" max="32" width="6" style="11" customWidth="1"/>
    <col min="33" max="41" width="15.77734375" style="11" customWidth="1"/>
    <col min="42" max="16384" width="9.109375" style="11"/>
  </cols>
  <sheetData>
    <row r="1" spans="1:41" ht="23.25" customHeight="1" x14ac:dyDescent="0.25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3" spans="1:41" ht="18" customHeight="1" x14ac:dyDescent="0.3">
      <c r="A3" s="12"/>
      <c r="B3" s="13"/>
      <c r="C3" s="13" t="s">
        <v>33</v>
      </c>
      <c r="D3" s="13"/>
      <c r="E3" s="13"/>
      <c r="F3" s="13"/>
      <c r="G3" s="13"/>
      <c r="H3" s="13"/>
      <c r="R3" s="35" t="s">
        <v>1</v>
      </c>
      <c r="S3" s="35"/>
      <c r="T3" s="35"/>
      <c r="U3" s="14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41" ht="18" customHeight="1" x14ac:dyDescent="0.25">
      <c r="B4" s="16"/>
      <c r="C4" s="16" t="s">
        <v>34</v>
      </c>
      <c r="D4" s="16"/>
      <c r="E4" s="16"/>
      <c r="F4" s="16"/>
      <c r="G4" s="16"/>
      <c r="H4" s="16"/>
      <c r="R4" s="25" t="s">
        <v>35</v>
      </c>
      <c r="S4" s="16"/>
      <c r="T4" s="16"/>
      <c r="U4" s="16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41" ht="18" customHeight="1" x14ac:dyDescent="0.25">
      <c r="B5" s="16"/>
      <c r="C5" s="16" t="s">
        <v>31</v>
      </c>
      <c r="D5" s="16"/>
      <c r="E5" s="16"/>
      <c r="F5" s="16"/>
      <c r="G5" s="16"/>
      <c r="H5" s="16"/>
      <c r="N5" s="16" t="s">
        <v>2</v>
      </c>
      <c r="O5" s="16"/>
      <c r="P5" s="16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41" ht="18" customHeight="1" x14ac:dyDescent="0.25">
      <c r="B6" s="18"/>
      <c r="C6" s="18" t="s">
        <v>32</v>
      </c>
      <c r="D6" s="18"/>
      <c r="E6" s="18"/>
      <c r="F6" s="18"/>
      <c r="G6" s="18"/>
      <c r="H6" s="18"/>
      <c r="R6" s="26" t="s">
        <v>3</v>
      </c>
      <c r="T6" s="16"/>
      <c r="U6" s="14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41" ht="18" customHeight="1" x14ac:dyDescent="0.25">
      <c r="R7" s="26" t="s">
        <v>4</v>
      </c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10" spans="1:41" x14ac:dyDescent="0.25">
      <c r="A10" s="8" t="s">
        <v>43</v>
      </c>
    </row>
    <row r="11" spans="1:41" ht="15" customHeight="1" x14ac:dyDescent="0.25"/>
    <row r="12" spans="1:41" ht="14.4" thickBot="1" x14ac:dyDescent="0.3">
      <c r="A12" s="4" t="s">
        <v>28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50</v>
      </c>
      <c r="AH12" s="2" t="s">
        <v>51</v>
      </c>
      <c r="AI12" s="2" t="s">
        <v>49</v>
      </c>
      <c r="AJ12" s="2" t="s">
        <v>39</v>
      </c>
      <c r="AK12" s="2" t="s">
        <v>46</v>
      </c>
      <c r="AL12" s="2" t="s">
        <v>44</v>
      </c>
      <c r="AM12" s="2" t="s">
        <v>45</v>
      </c>
      <c r="AN12" s="2" t="s">
        <v>53</v>
      </c>
      <c r="AO12" s="2" t="s">
        <v>54</v>
      </c>
    </row>
    <row r="13" spans="1:41" ht="17.399999999999999" customHeight="1" thickTop="1" x14ac:dyDescent="0.25">
      <c r="A13" s="36" t="s">
        <v>59</v>
      </c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9"/>
      <c r="AH13" s="39"/>
      <c r="AI13" s="39"/>
      <c r="AJ13" s="39"/>
      <c r="AK13" s="39"/>
      <c r="AL13" s="39"/>
      <c r="AM13" s="39"/>
      <c r="AN13" s="39"/>
      <c r="AO13" s="39"/>
    </row>
    <row r="14" spans="1:41" ht="30" customHeight="1" x14ac:dyDescent="0.25">
      <c r="A14" s="6" t="s">
        <v>60</v>
      </c>
      <c r="B14" s="19">
        <v>1.25</v>
      </c>
      <c r="C14" s="20">
        <v>1</v>
      </c>
      <c r="D14" s="21">
        <v>1</v>
      </c>
      <c r="E14" s="20">
        <v>1</v>
      </c>
      <c r="F14" s="21">
        <v>1</v>
      </c>
      <c r="G14" s="20">
        <v>1</v>
      </c>
      <c r="H14" s="21">
        <v>1</v>
      </c>
      <c r="I14" s="20">
        <v>1</v>
      </c>
      <c r="J14" s="21"/>
      <c r="K14" s="20"/>
      <c r="L14" s="21"/>
      <c r="M14" s="20"/>
      <c r="N14" s="21"/>
      <c r="O14" s="20"/>
      <c r="P14" s="21"/>
      <c r="Q14" s="20"/>
      <c r="R14" s="21"/>
      <c r="S14" s="20"/>
      <c r="T14" s="21"/>
      <c r="U14" s="20"/>
      <c r="V14" s="21"/>
      <c r="W14" s="20"/>
      <c r="X14" s="21"/>
      <c r="Y14" s="20"/>
      <c r="Z14" s="21"/>
      <c r="AA14" s="20"/>
      <c r="AB14" s="21"/>
      <c r="AC14" s="20"/>
      <c r="AD14" s="21"/>
      <c r="AE14" s="20"/>
      <c r="AF14" s="21"/>
      <c r="AG14" s="27">
        <f>SUM(B14:AF14)</f>
        <v>8.25</v>
      </c>
      <c r="AH14" s="27">
        <v>0</v>
      </c>
      <c r="AI14" s="27">
        <f t="shared" ref="AI14:AI53" si="1">AG14+AH14</f>
        <v>8.25</v>
      </c>
      <c r="AJ14" s="28">
        <f>(AG14+AH14)/AI14</f>
        <v>1</v>
      </c>
      <c r="AK14" s="29">
        <v>7.25</v>
      </c>
      <c r="AL14" s="29">
        <f>AK14*AG14</f>
        <v>59.8125</v>
      </c>
      <c r="AM14" s="29">
        <f>SUM(AL14+'MONTH 7'!AM14)</f>
        <v>275.5</v>
      </c>
      <c r="AN14" s="29">
        <f>AK14*200</f>
        <v>1450</v>
      </c>
      <c r="AO14" s="33">
        <f>AM14/AN14</f>
        <v>0.19</v>
      </c>
    </row>
    <row r="15" spans="1:41" ht="30" customHeight="1" x14ac:dyDescent="0.25">
      <c r="A15" s="6" t="s">
        <v>6</v>
      </c>
      <c r="B15" s="22"/>
      <c r="C15" s="23">
        <v>1</v>
      </c>
      <c r="D15" s="24">
        <v>1.25</v>
      </c>
      <c r="E15" s="23">
        <v>1</v>
      </c>
      <c r="F15" s="24">
        <v>1</v>
      </c>
      <c r="G15" s="23">
        <v>1</v>
      </c>
      <c r="H15" s="24">
        <v>1</v>
      </c>
      <c r="I15" s="23">
        <v>1</v>
      </c>
      <c r="J15" s="24">
        <v>1</v>
      </c>
      <c r="K15" s="23"/>
      <c r="L15" s="24"/>
      <c r="M15" s="23"/>
      <c r="N15" s="24"/>
      <c r="O15" s="23"/>
      <c r="P15" s="24"/>
      <c r="Q15" s="23"/>
      <c r="R15" s="24"/>
      <c r="S15" s="23"/>
      <c r="T15" s="24"/>
      <c r="U15" s="23"/>
      <c r="V15" s="24"/>
      <c r="W15" s="23"/>
      <c r="X15" s="24"/>
      <c r="Y15" s="23"/>
      <c r="Z15" s="24"/>
      <c r="AA15" s="23"/>
      <c r="AB15" s="24"/>
      <c r="AC15" s="23"/>
      <c r="AD15" s="24"/>
      <c r="AE15" s="23"/>
      <c r="AF15" s="24"/>
      <c r="AG15" s="27">
        <f t="shared" ref="AG15:AG21" si="2">SUM(B15:AF15)</f>
        <v>8.25</v>
      </c>
      <c r="AH15" s="27">
        <v>0</v>
      </c>
      <c r="AI15" s="27">
        <f t="shared" si="1"/>
        <v>8.25</v>
      </c>
      <c r="AJ15" s="28">
        <f t="shared" ref="AJ15:AJ21" si="3">(AG15+AH15)/AI15</f>
        <v>1</v>
      </c>
      <c r="AK15" s="29">
        <v>7.25</v>
      </c>
      <c r="AL15" s="29">
        <f t="shared" ref="AL15:AL21" si="4">AK15*AG15</f>
        <v>59.8125</v>
      </c>
      <c r="AM15" s="29">
        <f>SUM(AL15+'MONTH 7'!AM15)</f>
        <v>273.6875</v>
      </c>
      <c r="AN15" s="29">
        <f>AK15*600</f>
        <v>4350</v>
      </c>
      <c r="AO15" s="33">
        <f t="shared" ref="AO15:AO53" si="5">AM15/AN15</f>
        <v>6.2916666666666662E-2</v>
      </c>
    </row>
    <row r="16" spans="1:41" ht="30" customHeight="1" x14ac:dyDescent="0.25">
      <c r="A16" s="5" t="s">
        <v>41</v>
      </c>
      <c r="B16" s="24"/>
      <c r="C16" s="23"/>
      <c r="D16" s="24">
        <v>1</v>
      </c>
      <c r="E16" s="23">
        <v>1</v>
      </c>
      <c r="F16" s="24">
        <v>1.25</v>
      </c>
      <c r="G16" s="23">
        <v>1</v>
      </c>
      <c r="H16" s="24">
        <v>1</v>
      </c>
      <c r="I16" s="23">
        <v>1</v>
      </c>
      <c r="J16" s="24">
        <v>1</v>
      </c>
      <c r="K16" s="23">
        <v>1</v>
      </c>
      <c r="L16" s="24"/>
      <c r="M16" s="23"/>
      <c r="N16" s="24"/>
      <c r="O16" s="23"/>
      <c r="P16" s="24"/>
      <c r="Q16" s="23"/>
      <c r="R16" s="24"/>
      <c r="S16" s="23"/>
      <c r="T16" s="24"/>
      <c r="U16" s="23"/>
      <c r="V16" s="24"/>
      <c r="W16" s="23"/>
      <c r="X16" s="24"/>
      <c r="Y16" s="23"/>
      <c r="Z16" s="24"/>
      <c r="AA16" s="23"/>
      <c r="AB16" s="24"/>
      <c r="AC16" s="23"/>
      <c r="AD16" s="24"/>
      <c r="AE16" s="23"/>
      <c r="AF16" s="24"/>
      <c r="AG16" s="27">
        <f t="shared" si="2"/>
        <v>8.25</v>
      </c>
      <c r="AH16" s="27">
        <v>0</v>
      </c>
      <c r="AI16" s="27">
        <f t="shared" si="1"/>
        <v>8.25</v>
      </c>
      <c r="AJ16" s="28">
        <f t="shared" si="3"/>
        <v>1</v>
      </c>
      <c r="AK16" s="29">
        <v>25</v>
      </c>
      <c r="AL16" s="29">
        <f t="shared" si="4"/>
        <v>206.25</v>
      </c>
      <c r="AM16" s="29">
        <f>SUM(AL16+'MONTH 7'!AM16)</f>
        <v>937.5</v>
      </c>
      <c r="AN16" s="29">
        <f t="shared" ref="AN16:AN20" si="6">AK16*200</f>
        <v>5000</v>
      </c>
      <c r="AO16" s="33">
        <f t="shared" si="5"/>
        <v>0.1875</v>
      </c>
    </row>
    <row r="17" spans="1:41" ht="30" customHeight="1" x14ac:dyDescent="0.25">
      <c r="A17" s="6" t="s">
        <v>22</v>
      </c>
      <c r="B17" s="24"/>
      <c r="C17" s="23"/>
      <c r="D17" s="24"/>
      <c r="E17" s="23">
        <v>1</v>
      </c>
      <c r="F17" s="24">
        <v>1</v>
      </c>
      <c r="G17" s="23">
        <v>1</v>
      </c>
      <c r="H17" s="24">
        <v>1.25</v>
      </c>
      <c r="I17" s="23">
        <v>1</v>
      </c>
      <c r="J17" s="24">
        <v>1</v>
      </c>
      <c r="K17" s="23">
        <v>1</v>
      </c>
      <c r="L17" s="24">
        <v>1</v>
      </c>
      <c r="M17" s="23"/>
      <c r="N17" s="24"/>
      <c r="O17" s="23"/>
      <c r="P17" s="24"/>
      <c r="Q17" s="23"/>
      <c r="R17" s="24"/>
      <c r="S17" s="23"/>
      <c r="T17" s="24"/>
      <c r="U17" s="23"/>
      <c r="V17" s="24"/>
      <c r="W17" s="23"/>
      <c r="X17" s="24"/>
      <c r="Y17" s="23"/>
      <c r="Z17" s="24"/>
      <c r="AA17" s="23"/>
      <c r="AB17" s="24"/>
      <c r="AC17" s="23"/>
      <c r="AD17" s="24"/>
      <c r="AE17" s="23"/>
      <c r="AF17" s="24"/>
      <c r="AG17" s="27">
        <f t="shared" si="2"/>
        <v>8.25</v>
      </c>
      <c r="AH17" s="27">
        <v>0</v>
      </c>
      <c r="AI17" s="27">
        <f t="shared" si="1"/>
        <v>8.25</v>
      </c>
      <c r="AJ17" s="28">
        <f t="shared" si="3"/>
        <v>1</v>
      </c>
      <c r="AK17" s="29">
        <v>12</v>
      </c>
      <c r="AL17" s="29">
        <f t="shared" si="4"/>
        <v>99</v>
      </c>
      <c r="AM17" s="29">
        <f>SUM(AL17+'MONTH 7'!AM17)</f>
        <v>447</v>
      </c>
      <c r="AN17" s="29">
        <f t="shared" si="6"/>
        <v>2400</v>
      </c>
      <c r="AO17" s="33">
        <f t="shared" si="5"/>
        <v>0.18625</v>
      </c>
    </row>
    <row r="18" spans="1:41" ht="30" customHeight="1" x14ac:dyDescent="0.25">
      <c r="A18" s="6" t="s">
        <v>17</v>
      </c>
      <c r="B18" s="24"/>
      <c r="C18" s="23"/>
      <c r="D18" s="24"/>
      <c r="E18" s="23"/>
      <c r="F18" s="24">
        <v>1</v>
      </c>
      <c r="G18" s="23">
        <v>1</v>
      </c>
      <c r="H18" s="24">
        <v>1</v>
      </c>
      <c r="I18" s="23">
        <v>1</v>
      </c>
      <c r="J18" s="24">
        <v>1.25</v>
      </c>
      <c r="K18" s="23">
        <v>1</v>
      </c>
      <c r="L18" s="24">
        <v>1</v>
      </c>
      <c r="M18" s="23">
        <v>1</v>
      </c>
      <c r="N18" s="24"/>
      <c r="O18" s="23"/>
      <c r="P18" s="24"/>
      <c r="Q18" s="23"/>
      <c r="R18" s="24"/>
      <c r="S18" s="23"/>
      <c r="T18" s="24"/>
      <c r="U18" s="23"/>
      <c r="V18" s="24"/>
      <c r="W18" s="23"/>
      <c r="X18" s="24"/>
      <c r="Y18" s="23"/>
      <c r="Z18" s="24"/>
      <c r="AA18" s="23"/>
      <c r="AB18" s="24"/>
      <c r="AC18" s="23"/>
      <c r="AD18" s="24"/>
      <c r="AE18" s="23"/>
      <c r="AF18" s="24"/>
      <c r="AG18" s="27">
        <f t="shared" si="2"/>
        <v>8.25</v>
      </c>
      <c r="AH18" s="27">
        <v>0</v>
      </c>
      <c r="AI18" s="27">
        <f t="shared" si="1"/>
        <v>8.25</v>
      </c>
      <c r="AJ18" s="28">
        <f t="shared" si="3"/>
        <v>1</v>
      </c>
      <c r="AK18" s="29">
        <v>7.25</v>
      </c>
      <c r="AL18" s="29">
        <f t="shared" si="4"/>
        <v>59.8125</v>
      </c>
      <c r="AM18" s="29">
        <f>SUM(AL18+'MONTH 7'!AM18)</f>
        <v>268.25</v>
      </c>
      <c r="AN18" s="29">
        <f t="shared" si="6"/>
        <v>1450</v>
      </c>
      <c r="AO18" s="33">
        <f t="shared" si="5"/>
        <v>0.185</v>
      </c>
    </row>
    <row r="19" spans="1:41" ht="30" customHeight="1" x14ac:dyDescent="0.25">
      <c r="A19" s="6" t="s">
        <v>10</v>
      </c>
      <c r="B19" s="24"/>
      <c r="C19" s="23"/>
      <c r="D19" s="24"/>
      <c r="E19" s="23"/>
      <c r="F19" s="24"/>
      <c r="G19" s="23">
        <v>1</v>
      </c>
      <c r="H19" s="24">
        <v>1</v>
      </c>
      <c r="I19" s="23">
        <v>1</v>
      </c>
      <c r="J19" s="24">
        <v>1</v>
      </c>
      <c r="K19" s="23">
        <v>1</v>
      </c>
      <c r="L19" s="24">
        <v>1.25</v>
      </c>
      <c r="M19" s="23">
        <v>1</v>
      </c>
      <c r="N19" s="24">
        <v>1</v>
      </c>
      <c r="O19" s="23"/>
      <c r="P19" s="24"/>
      <c r="Q19" s="23"/>
      <c r="R19" s="24"/>
      <c r="S19" s="23"/>
      <c r="T19" s="24"/>
      <c r="U19" s="23"/>
      <c r="V19" s="24"/>
      <c r="W19" s="23"/>
      <c r="X19" s="24"/>
      <c r="Y19" s="23"/>
      <c r="Z19" s="24"/>
      <c r="AA19" s="23"/>
      <c r="AB19" s="24"/>
      <c r="AC19" s="23"/>
      <c r="AD19" s="24"/>
      <c r="AE19" s="23"/>
      <c r="AF19" s="24"/>
      <c r="AG19" s="27">
        <f t="shared" si="2"/>
        <v>8.25</v>
      </c>
      <c r="AH19" s="27">
        <v>0</v>
      </c>
      <c r="AI19" s="27">
        <f t="shared" si="1"/>
        <v>8.25</v>
      </c>
      <c r="AJ19" s="28">
        <f t="shared" si="3"/>
        <v>1</v>
      </c>
      <c r="AK19" s="29">
        <v>7.25</v>
      </c>
      <c r="AL19" s="29">
        <f t="shared" si="4"/>
        <v>59.8125</v>
      </c>
      <c r="AM19" s="29">
        <f>SUM(AL19+'MONTH 7'!AM19)</f>
        <v>266.4375</v>
      </c>
      <c r="AN19" s="29">
        <f t="shared" si="6"/>
        <v>1450</v>
      </c>
      <c r="AO19" s="33">
        <f t="shared" si="5"/>
        <v>0.18375</v>
      </c>
    </row>
    <row r="20" spans="1:41" ht="30" customHeight="1" x14ac:dyDescent="0.25">
      <c r="A20" s="6" t="s">
        <v>23</v>
      </c>
      <c r="B20" s="24"/>
      <c r="C20" s="23"/>
      <c r="D20" s="24"/>
      <c r="E20" s="23"/>
      <c r="F20" s="24"/>
      <c r="G20" s="23"/>
      <c r="H20" s="24">
        <v>1</v>
      </c>
      <c r="I20" s="23">
        <v>1</v>
      </c>
      <c r="J20" s="24">
        <v>1</v>
      </c>
      <c r="K20" s="23">
        <v>1</v>
      </c>
      <c r="L20" s="24">
        <v>1</v>
      </c>
      <c r="M20" s="23">
        <v>1</v>
      </c>
      <c r="N20" s="24">
        <v>1.25</v>
      </c>
      <c r="O20" s="23">
        <v>1</v>
      </c>
      <c r="P20" s="24"/>
      <c r="Q20" s="23"/>
      <c r="R20" s="24"/>
      <c r="S20" s="23"/>
      <c r="T20" s="24"/>
      <c r="U20" s="23"/>
      <c r="V20" s="24"/>
      <c r="W20" s="23"/>
      <c r="X20" s="24"/>
      <c r="Y20" s="23"/>
      <c r="Z20" s="24"/>
      <c r="AA20" s="23"/>
      <c r="AB20" s="24"/>
      <c r="AC20" s="23"/>
      <c r="AD20" s="24"/>
      <c r="AE20" s="23"/>
      <c r="AF20" s="24"/>
      <c r="AG20" s="27">
        <f t="shared" si="2"/>
        <v>8.25</v>
      </c>
      <c r="AH20" s="27">
        <v>0</v>
      </c>
      <c r="AI20" s="27">
        <f t="shared" si="1"/>
        <v>8.25</v>
      </c>
      <c r="AJ20" s="28">
        <f t="shared" si="3"/>
        <v>1</v>
      </c>
      <c r="AK20" s="29">
        <v>7.25</v>
      </c>
      <c r="AL20" s="29">
        <f t="shared" si="4"/>
        <v>59.8125</v>
      </c>
      <c r="AM20" s="29">
        <f>SUM(AL20+'MONTH 7'!AM20)</f>
        <v>264.625</v>
      </c>
      <c r="AN20" s="29">
        <f t="shared" si="6"/>
        <v>1450</v>
      </c>
      <c r="AO20" s="33">
        <f t="shared" si="5"/>
        <v>0.1825</v>
      </c>
    </row>
    <row r="21" spans="1:41" ht="30" customHeight="1" x14ac:dyDescent="0.25">
      <c r="A21" s="5" t="s">
        <v>14</v>
      </c>
      <c r="B21" s="22"/>
      <c r="C21" s="23"/>
      <c r="D21" s="24"/>
      <c r="E21" s="23"/>
      <c r="F21" s="24"/>
      <c r="G21" s="23"/>
      <c r="H21" s="24"/>
      <c r="I21" s="23">
        <v>1</v>
      </c>
      <c r="J21" s="24">
        <v>1</v>
      </c>
      <c r="K21" s="23">
        <v>1</v>
      </c>
      <c r="L21" s="24">
        <v>1</v>
      </c>
      <c r="M21" s="23">
        <v>1</v>
      </c>
      <c r="N21" s="24">
        <v>1</v>
      </c>
      <c r="O21" s="23">
        <v>1</v>
      </c>
      <c r="P21" s="24">
        <v>1.25</v>
      </c>
      <c r="Q21" s="23"/>
      <c r="R21" s="24"/>
      <c r="S21" s="23"/>
      <c r="T21" s="24"/>
      <c r="U21" s="23"/>
      <c r="V21" s="24"/>
      <c r="W21" s="23"/>
      <c r="X21" s="24"/>
      <c r="Y21" s="23"/>
      <c r="Z21" s="24"/>
      <c r="AA21" s="23"/>
      <c r="AB21" s="24"/>
      <c r="AC21" s="23"/>
      <c r="AD21" s="24"/>
      <c r="AE21" s="23"/>
      <c r="AF21" s="24"/>
      <c r="AG21" s="27">
        <f t="shared" si="2"/>
        <v>8.25</v>
      </c>
      <c r="AH21" s="27">
        <v>0</v>
      </c>
      <c r="AI21" s="27">
        <f t="shared" si="1"/>
        <v>8.25</v>
      </c>
      <c r="AJ21" s="28">
        <f t="shared" si="3"/>
        <v>1</v>
      </c>
      <c r="AK21" s="29">
        <v>7.25</v>
      </c>
      <c r="AL21" s="29">
        <f t="shared" si="4"/>
        <v>59.8125</v>
      </c>
      <c r="AM21" s="29">
        <f>SUM(AL21+'MONTH 7'!AM21)</f>
        <v>262.8125</v>
      </c>
      <c r="AN21" s="29">
        <f>AK21*300</f>
        <v>2175</v>
      </c>
      <c r="AO21" s="33">
        <f t="shared" si="5"/>
        <v>0.12083333333333333</v>
      </c>
    </row>
    <row r="22" spans="1:41" ht="17.399999999999999" customHeight="1" x14ac:dyDescent="0.25">
      <c r="A22" s="36" t="s">
        <v>56</v>
      </c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9"/>
      <c r="AH22" s="39"/>
      <c r="AI22" s="39"/>
      <c r="AJ22" s="39"/>
      <c r="AK22" s="39"/>
      <c r="AL22" s="39"/>
      <c r="AM22" s="39"/>
      <c r="AN22" s="39"/>
      <c r="AO22" s="39"/>
    </row>
    <row r="23" spans="1:41" ht="30" customHeight="1" x14ac:dyDescent="0.25">
      <c r="A23" s="6" t="s">
        <v>26</v>
      </c>
      <c r="B23" s="22"/>
      <c r="C23" s="23"/>
      <c r="D23" s="24"/>
      <c r="E23" s="23"/>
      <c r="F23" s="24"/>
      <c r="G23" s="23"/>
      <c r="H23" s="24"/>
      <c r="I23" s="23"/>
      <c r="J23" s="24">
        <v>1</v>
      </c>
      <c r="K23" s="23">
        <v>1</v>
      </c>
      <c r="L23" s="24">
        <v>1</v>
      </c>
      <c r="M23" s="23">
        <v>1</v>
      </c>
      <c r="N23" s="24">
        <v>1</v>
      </c>
      <c r="O23" s="23">
        <v>1</v>
      </c>
      <c r="P23" s="24">
        <v>1</v>
      </c>
      <c r="Q23" s="23">
        <v>1</v>
      </c>
      <c r="R23" s="24"/>
      <c r="S23" s="23"/>
      <c r="T23" s="24"/>
      <c r="U23" s="23"/>
      <c r="V23" s="24"/>
      <c r="W23" s="23"/>
      <c r="X23" s="24"/>
      <c r="Y23" s="23"/>
      <c r="Z23" s="24"/>
      <c r="AA23" s="23"/>
      <c r="AB23" s="24"/>
      <c r="AC23" s="23"/>
      <c r="AD23" s="24"/>
      <c r="AE23" s="23"/>
      <c r="AF23" s="24"/>
      <c r="AG23" s="27">
        <f t="shared" ref="AG23:AG31" si="7">SUM(B23:AF23)</f>
        <v>8</v>
      </c>
      <c r="AH23" s="27">
        <v>0</v>
      </c>
      <c r="AI23" s="27">
        <f t="shared" si="1"/>
        <v>8</v>
      </c>
      <c r="AJ23" s="28">
        <f t="shared" ref="AJ23:AJ31" si="8">(AG23+AH23)/AI23</f>
        <v>1</v>
      </c>
      <c r="AK23" s="29">
        <v>7.25</v>
      </c>
      <c r="AL23" s="29">
        <f t="shared" ref="AL23:AL31" si="9">AK23*AG23</f>
        <v>58</v>
      </c>
      <c r="AM23" s="29">
        <f>SUM(AL23+'MONTH 7'!AM23)</f>
        <v>261</v>
      </c>
      <c r="AN23" s="29">
        <f t="shared" ref="AN23:AN51" si="10">AK23*200</f>
        <v>1450</v>
      </c>
      <c r="AO23" s="33">
        <f t="shared" si="5"/>
        <v>0.18</v>
      </c>
    </row>
    <row r="24" spans="1:41" ht="30" customHeight="1" x14ac:dyDescent="0.25">
      <c r="A24" s="7" t="s">
        <v>29</v>
      </c>
      <c r="B24" s="24"/>
      <c r="C24" s="23"/>
      <c r="D24" s="24"/>
      <c r="E24" s="23"/>
      <c r="F24" s="24"/>
      <c r="G24" s="23"/>
      <c r="H24" s="24"/>
      <c r="I24" s="23"/>
      <c r="J24" s="24"/>
      <c r="K24" s="23">
        <v>1</v>
      </c>
      <c r="L24" s="24">
        <v>1</v>
      </c>
      <c r="M24" s="23">
        <v>1</v>
      </c>
      <c r="N24" s="24">
        <v>1</v>
      </c>
      <c r="O24" s="23">
        <v>1</v>
      </c>
      <c r="P24" s="24">
        <v>1</v>
      </c>
      <c r="Q24" s="23">
        <v>1</v>
      </c>
      <c r="R24" s="24">
        <v>1</v>
      </c>
      <c r="S24" s="23"/>
      <c r="T24" s="24"/>
      <c r="U24" s="23"/>
      <c r="V24" s="24"/>
      <c r="W24" s="23"/>
      <c r="X24" s="24"/>
      <c r="Y24" s="23"/>
      <c r="Z24" s="24"/>
      <c r="AA24" s="23"/>
      <c r="AB24" s="24"/>
      <c r="AC24" s="23"/>
      <c r="AD24" s="24"/>
      <c r="AE24" s="23"/>
      <c r="AF24" s="24"/>
      <c r="AG24" s="27">
        <f t="shared" si="7"/>
        <v>8</v>
      </c>
      <c r="AH24" s="27">
        <v>0</v>
      </c>
      <c r="AI24" s="27">
        <f t="shared" si="1"/>
        <v>8</v>
      </c>
      <c r="AJ24" s="28">
        <f t="shared" si="8"/>
        <v>1</v>
      </c>
      <c r="AK24" s="29">
        <v>10</v>
      </c>
      <c r="AL24" s="29">
        <f t="shared" si="9"/>
        <v>80</v>
      </c>
      <c r="AM24" s="29">
        <f>SUM(AL24+'MONTH 7'!AM24)</f>
        <v>360</v>
      </c>
      <c r="AN24" s="29">
        <f t="shared" si="10"/>
        <v>2000</v>
      </c>
      <c r="AO24" s="33">
        <f t="shared" si="5"/>
        <v>0.18</v>
      </c>
    </row>
    <row r="25" spans="1:41" ht="30" customHeight="1" x14ac:dyDescent="0.25">
      <c r="A25" s="6" t="s">
        <v>5</v>
      </c>
      <c r="B25" s="24"/>
      <c r="C25" s="23"/>
      <c r="D25" s="24"/>
      <c r="E25" s="23"/>
      <c r="F25" s="24"/>
      <c r="G25" s="23"/>
      <c r="H25" s="24"/>
      <c r="I25" s="23"/>
      <c r="J25" s="24"/>
      <c r="K25" s="23"/>
      <c r="L25" s="24">
        <v>1</v>
      </c>
      <c r="M25" s="23">
        <v>1</v>
      </c>
      <c r="N25" s="24">
        <v>1</v>
      </c>
      <c r="O25" s="23">
        <v>1</v>
      </c>
      <c r="P25" s="24">
        <v>1</v>
      </c>
      <c r="Q25" s="23">
        <v>1</v>
      </c>
      <c r="R25" s="24">
        <v>1</v>
      </c>
      <c r="S25" s="23">
        <v>1</v>
      </c>
      <c r="T25" s="24"/>
      <c r="U25" s="23"/>
      <c r="V25" s="24"/>
      <c r="W25" s="23"/>
      <c r="X25" s="24"/>
      <c r="Y25" s="23"/>
      <c r="Z25" s="24"/>
      <c r="AA25" s="23"/>
      <c r="AB25" s="24"/>
      <c r="AC25" s="23"/>
      <c r="AD25" s="24"/>
      <c r="AE25" s="23"/>
      <c r="AF25" s="24"/>
      <c r="AG25" s="27">
        <f t="shared" si="7"/>
        <v>8</v>
      </c>
      <c r="AH25" s="27">
        <v>0</v>
      </c>
      <c r="AI25" s="27">
        <f t="shared" si="1"/>
        <v>8</v>
      </c>
      <c r="AJ25" s="28">
        <f t="shared" si="8"/>
        <v>1</v>
      </c>
      <c r="AK25" s="29">
        <v>20</v>
      </c>
      <c r="AL25" s="29">
        <f t="shared" si="9"/>
        <v>160</v>
      </c>
      <c r="AM25" s="29">
        <f>SUM(AL25+'MONTH 7'!AM25)</f>
        <v>720</v>
      </c>
      <c r="AN25" s="29">
        <f t="shared" si="10"/>
        <v>4000</v>
      </c>
      <c r="AO25" s="33">
        <f t="shared" si="5"/>
        <v>0.18</v>
      </c>
    </row>
    <row r="26" spans="1:41" ht="30" customHeight="1" x14ac:dyDescent="0.25">
      <c r="A26" s="6" t="s">
        <v>25</v>
      </c>
      <c r="B26" s="22"/>
      <c r="C26" s="23"/>
      <c r="D26" s="24"/>
      <c r="E26" s="23"/>
      <c r="F26" s="24"/>
      <c r="G26" s="23"/>
      <c r="H26" s="24"/>
      <c r="I26" s="23"/>
      <c r="J26" s="24"/>
      <c r="K26" s="23"/>
      <c r="L26" s="24"/>
      <c r="M26" s="23">
        <v>1</v>
      </c>
      <c r="N26" s="24">
        <v>1</v>
      </c>
      <c r="O26" s="23">
        <v>1</v>
      </c>
      <c r="P26" s="24">
        <v>1</v>
      </c>
      <c r="Q26" s="23">
        <v>1</v>
      </c>
      <c r="R26" s="24">
        <v>1</v>
      </c>
      <c r="S26" s="23">
        <v>1</v>
      </c>
      <c r="T26" s="24">
        <v>1</v>
      </c>
      <c r="U26" s="23"/>
      <c r="V26" s="24"/>
      <c r="W26" s="23"/>
      <c r="X26" s="24"/>
      <c r="Y26" s="23"/>
      <c r="Z26" s="24"/>
      <c r="AA26" s="23"/>
      <c r="AB26" s="24"/>
      <c r="AC26" s="23"/>
      <c r="AD26" s="24"/>
      <c r="AE26" s="23"/>
      <c r="AF26" s="24"/>
      <c r="AG26" s="27">
        <f t="shared" si="7"/>
        <v>8</v>
      </c>
      <c r="AH26" s="27">
        <v>0</v>
      </c>
      <c r="AI26" s="27">
        <f t="shared" si="1"/>
        <v>8</v>
      </c>
      <c r="AJ26" s="28">
        <f t="shared" si="8"/>
        <v>1</v>
      </c>
      <c r="AK26" s="29">
        <v>15</v>
      </c>
      <c r="AL26" s="29">
        <f t="shared" si="9"/>
        <v>120</v>
      </c>
      <c r="AM26" s="29">
        <f>SUM(AL26+'MONTH 7'!AM26)</f>
        <v>540</v>
      </c>
      <c r="AN26" s="29">
        <f>AK26*1200</f>
        <v>18000</v>
      </c>
      <c r="AO26" s="33">
        <f t="shared" si="5"/>
        <v>0.03</v>
      </c>
    </row>
    <row r="27" spans="1:41" ht="30" customHeight="1" x14ac:dyDescent="0.25">
      <c r="A27" s="6" t="s">
        <v>7</v>
      </c>
      <c r="B27" s="24"/>
      <c r="C27" s="23"/>
      <c r="D27" s="24"/>
      <c r="E27" s="23"/>
      <c r="F27" s="24"/>
      <c r="G27" s="23"/>
      <c r="H27" s="24"/>
      <c r="I27" s="23"/>
      <c r="J27" s="24"/>
      <c r="K27" s="23"/>
      <c r="L27" s="24"/>
      <c r="M27" s="23"/>
      <c r="N27" s="24">
        <v>1</v>
      </c>
      <c r="O27" s="23">
        <v>1</v>
      </c>
      <c r="P27" s="24">
        <v>1</v>
      </c>
      <c r="Q27" s="23">
        <v>1</v>
      </c>
      <c r="R27" s="24">
        <v>1</v>
      </c>
      <c r="S27" s="23">
        <v>1</v>
      </c>
      <c r="T27" s="24">
        <v>1</v>
      </c>
      <c r="U27" s="23">
        <v>1</v>
      </c>
      <c r="V27" s="24"/>
      <c r="W27" s="23"/>
      <c r="X27" s="24"/>
      <c r="Y27" s="23"/>
      <c r="Z27" s="24"/>
      <c r="AA27" s="23"/>
      <c r="AB27" s="24"/>
      <c r="AC27" s="23"/>
      <c r="AD27" s="24"/>
      <c r="AE27" s="23"/>
      <c r="AF27" s="24"/>
      <c r="AG27" s="27">
        <f t="shared" si="7"/>
        <v>8</v>
      </c>
      <c r="AH27" s="27">
        <v>0</v>
      </c>
      <c r="AI27" s="27">
        <f t="shared" si="1"/>
        <v>8</v>
      </c>
      <c r="AJ27" s="28">
        <f t="shared" si="8"/>
        <v>1</v>
      </c>
      <c r="AK27" s="29">
        <v>7.25</v>
      </c>
      <c r="AL27" s="29">
        <f t="shared" si="9"/>
        <v>58</v>
      </c>
      <c r="AM27" s="29">
        <f>SUM(AL27+'MONTH 7'!AM27)</f>
        <v>261</v>
      </c>
      <c r="AN27" s="29">
        <f t="shared" si="10"/>
        <v>1450</v>
      </c>
      <c r="AO27" s="33">
        <f t="shared" si="5"/>
        <v>0.18</v>
      </c>
    </row>
    <row r="28" spans="1:41" ht="30" customHeight="1" x14ac:dyDescent="0.25">
      <c r="A28" s="6" t="s">
        <v>8</v>
      </c>
      <c r="B28" s="24"/>
      <c r="C28" s="23"/>
      <c r="D28" s="24"/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>
        <v>1</v>
      </c>
      <c r="P28" s="24">
        <v>1</v>
      </c>
      <c r="Q28" s="23">
        <v>1</v>
      </c>
      <c r="R28" s="24">
        <v>1</v>
      </c>
      <c r="S28" s="23">
        <v>1</v>
      </c>
      <c r="T28" s="24">
        <v>1</v>
      </c>
      <c r="U28" s="23">
        <v>1</v>
      </c>
      <c r="V28" s="24">
        <v>1</v>
      </c>
      <c r="W28" s="23"/>
      <c r="X28" s="24"/>
      <c r="Y28" s="23"/>
      <c r="Z28" s="24"/>
      <c r="AA28" s="23"/>
      <c r="AB28" s="24"/>
      <c r="AC28" s="23"/>
      <c r="AD28" s="24"/>
      <c r="AE28" s="23"/>
      <c r="AF28" s="24"/>
      <c r="AG28" s="27">
        <f t="shared" si="7"/>
        <v>8</v>
      </c>
      <c r="AH28" s="27">
        <v>0</v>
      </c>
      <c r="AI28" s="27">
        <f t="shared" si="1"/>
        <v>8</v>
      </c>
      <c r="AJ28" s="28">
        <f t="shared" si="8"/>
        <v>1</v>
      </c>
      <c r="AK28" s="29">
        <v>30</v>
      </c>
      <c r="AL28" s="29">
        <f t="shared" si="9"/>
        <v>240</v>
      </c>
      <c r="AM28" s="29">
        <f>SUM(AL28+'MONTH 7'!AM28)</f>
        <v>1080</v>
      </c>
      <c r="AN28" s="29">
        <f t="shared" si="10"/>
        <v>6000</v>
      </c>
      <c r="AO28" s="33">
        <f t="shared" si="5"/>
        <v>0.18</v>
      </c>
    </row>
    <row r="29" spans="1:41" ht="30" customHeight="1" x14ac:dyDescent="0.25">
      <c r="A29" s="6" t="s">
        <v>9</v>
      </c>
      <c r="B29" s="24"/>
      <c r="C29" s="23"/>
      <c r="D29" s="24"/>
      <c r="E29" s="23"/>
      <c r="F29" s="24"/>
      <c r="G29" s="23"/>
      <c r="H29" s="24"/>
      <c r="I29" s="23"/>
      <c r="J29" s="24"/>
      <c r="K29" s="23"/>
      <c r="L29" s="24"/>
      <c r="M29" s="23"/>
      <c r="N29" s="24"/>
      <c r="O29" s="23"/>
      <c r="P29" s="24">
        <v>1</v>
      </c>
      <c r="Q29" s="23">
        <v>1</v>
      </c>
      <c r="R29" s="24">
        <v>1</v>
      </c>
      <c r="S29" s="23">
        <v>1</v>
      </c>
      <c r="T29" s="24">
        <v>1</v>
      </c>
      <c r="U29" s="23">
        <v>1</v>
      </c>
      <c r="V29" s="24">
        <v>1</v>
      </c>
      <c r="W29" s="23">
        <v>1</v>
      </c>
      <c r="X29" s="24"/>
      <c r="Y29" s="23"/>
      <c r="Z29" s="24"/>
      <c r="AA29" s="23"/>
      <c r="AB29" s="24"/>
      <c r="AC29" s="23"/>
      <c r="AD29" s="24"/>
      <c r="AE29" s="23"/>
      <c r="AF29" s="24"/>
      <c r="AG29" s="27">
        <f t="shared" si="7"/>
        <v>8</v>
      </c>
      <c r="AH29" s="27">
        <v>0</v>
      </c>
      <c r="AI29" s="27">
        <f t="shared" si="1"/>
        <v>8</v>
      </c>
      <c r="AJ29" s="28">
        <f t="shared" si="8"/>
        <v>1</v>
      </c>
      <c r="AK29" s="29">
        <v>30</v>
      </c>
      <c r="AL29" s="29">
        <f t="shared" si="9"/>
        <v>240</v>
      </c>
      <c r="AM29" s="29">
        <f>SUM(AL29+'MONTH 7'!AM29)</f>
        <v>1080</v>
      </c>
      <c r="AN29" s="29">
        <f t="shared" si="10"/>
        <v>6000</v>
      </c>
      <c r="AO29" s="33">
        <f t="shared" si="5"/>
        <v>0.18</v>
      </c>
    </row>
    <row r="30" spans="1:41" ht="30" customHeight="1" x14ac:dyDescent="0.25">
      <c r="A30" s="6" t="s">
        <v>16</v>
      </c>
      <c r="B30" s="24"/>
      <c r="C30" s="23"/>
      <c r="D30" s="24"/>
      <c r="E30" s="23"/>
      <c r="F30" s="24"/>
      <c r="G30" s="23"/>
      <c r="H30" s="24"/>
      <c r="I30" s="23"/>
      <c r="J30" s="24"/>
      <c r="K30" s="23"/>
      <c r="L30" s="24"/>
      <c r="M30" s="23"/>
      <c r="N30" s="24"/>
      <c r="O30" s="23"/>
      <c r="P30" s="24"/>
      <c r="Q30" s="23">
        <v>1</v>
      </c>
      <c r="R30" s="24">
        <v>1</v>
      </c>
      <c r="S30" s="23">
        <v>1</v>
      </c>
      <c r="T30" s="24">
        <v>1</v>
      </c>
      <c r="U30" s="23">
        <v>1</v>
      </c>
      <c r="V30" s="24">
        <v>1</v>
      </c>
      <c r="W30" s="23">
        <v>1</v>
      </c>
      <c r="X30" s="24">
        <v>1</v>
      </c>
      <c r="Y30" s="23"/>
      <c r="Z30" s="24"/>
      <c r="AA30" s="23"/>
      <c r="AB30" s="24"/>
      <c r="AC30" s="23"/>
      <c r="AD30" s="24"/>
      <c r="AE30" s="23"/>
      <c r="AF30" s="24"/>
      <c r="AG30" s="27">
        <f t="shared" si="7"/>
        <v>8</v>
      </c>
      <c r="AH30" s="27">
        <v>0</v>
      </c>
      <c r="AI30" s="27">
        <f t="shared" si="1"/>
        <v>8</v>
      </c>
      <c r="AJ30" s="28">
        <f t="shared" si="8"/>
        <v>1</v>
      </c>
      <c r="AK30" s="29">
        <v>7.25</v>
      </c>
      <c r="AL30" s="29">
        <f t="shared" si="9"/>
        <v>58</v>
      </c>
      <c r="AM30" s="29">
        <f>SUM(AL30+'MONTH 7'!AM30)</f>
        <v>261</v>
      </c>
      <c r="AN30" s="29">
        <f t="shared" si="10"/>
        <v>1450</v>
      </c>
      <c r="AO30" s="33">
        <f t="shared" si="5"/>
        <v>0.18</v>
      </c>
    </row>
    <row r="31" spans="1:41" ht="30" customHeight="1" x14ac:dyDescent="0.25">
      <c r="A31" s="6" t="s">
        <v>15</v>
      </c>
      <c r="B31" s="24"/>
      <c r="C31" s="23"/>
      <c r="D31" s="24"/>
      <c r="E31" s="23"/>
      <c r="F31" s="24"/>
      <c r="G31" s="23"/>
      <c r="H31" s="24"/>
      <c r="I31" s="23"/>
      <c r="J31" s="24"/>
      <c r="K31" s="23"/>
      <c r="L31" s="24"/>
      <c r="M31" s="23"/>
      <c r="N31" s="24"/>
      <c r="O31" s="23"/>
      <c r="P31" s="24"/>
      <c r="Q31" s="23"/>
      <c r="R31" s="24">
        <v>1</v>
      </c>
      <c r="S31" s="23">
        <v>1</v>
      </c>
      <c r="T31" s="24">
        <v>1</v>
      </c>
      <c r="U31" s="23">
        <v>1</v>
      </c>
      <c r="V31" s="24">
        <v>1</v>
      </c>
      <c r="W31" s="23">
        <v>1</v>
      </c>
      <c r="X31" s="24">
        <v>1</v>
      </c>
      <c r="Y31" s="23">
        <v>1</v>
      </c>
      <c r="Z31" s="24"/>
      <c r="AA31" s="23"/>
      <c r="AB31" s="24"/>
      <c r="AC31" s="23"/>
      <c r="AD31" s="24"/>
      <c r="AE31" s="23"/>
      <c r="AF31" s="24"/>
      <c r="AG31" s="27">
        <f t="shared" si="7"/>
        <v>8</v>
      </c>
      <c r="AH31" s="27">
        <v>0</v>
      </c>
      <c r="AI31" s="27">
        <f t="shared" si="1"/>
        <v>8</v>
      </c>
      <c r="AJ31" s="28">
        <f t="shared" si="8"/>
        <v>1</v>
      </c>
      <c r="AK31" s="29">
        <v>15</v>
      </c>
      <c r="AL31" s="29">
        <f t="shared" si="9"/>
        <v>120</v>
      </c>
      <c r="AM31" s="29">
        <f>SUM(AL31+'MONTH 7'!AM31)</f>
        <v>540</v>
      </c>
      <c r="AN31" s="29">
        <f t="shared" si="10"/>
        <v>3000</v>
      </c>
      <c r="AO31" s="33">
        <f t="shared" si="5"/>
        <v>0.18</v>
      </c>
    </row>
    <row r="32" spans="1:41" ht="17.399999999999999" customHeight="1" x14ac:dyDescent="0.25">
      <c r="A32" s="36" t="s">
        <v>55</v>
      </c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9"/>
      <c r="AH32" s="39"/>
      <c r="AI32" s="39"/>
      <c r="AJ32" s="39"/>
      <c r="AK32" s="39"/>
      <c r="AL32" s="39"/>
      <c r="AM32" s="39"/>
      <c r="AN32" s="39"/>
      <c r="AO32" s="39"/>
    </row>
    <row r="33" spans="1:41" ht="30" customHeight="1" x14ac:dyDescent="0.25">
      <c r="A33" s="5" t="s">
        <v>48</v>
      </c>
      <c r="B33" s="24"/>
      <c r="C33" s="23"/>
      <c r="D33" s="24"/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Q33" s="23"/>
      <c r="R33" s="24"/>
      <c r="S33" s="23">
        <v>1</v>
      </c>
      <c r="T33" s="24">
        <v>1</v>
      </c>
      <c r="U33" s="23">
        <v>1</v>
      </c>
      <c r="V33" s="24">
        <v>1</v>
      </c>
      <c r="W33" s="23">
        <v>1</v>
      </c>
      <c r="X33" s="24">
        <v>1</v>
      </c>
      <c r="Y33" s="23">
        <v>1</v>
      </c>
      <c r="Z33" s="24">
        <v>1</v>
      </c>
      <c r="AA33" s="23"/>
      <c r="AB33" s="24"/>
      <c r="AC33" s="23"/>
      <c r="AD33" s="24"/>
      <c r="AE33" s="23"/>
      <c r="AF33" s="24"/>
      <c r="AG33" s="27">
        <f t="shared" ref="AG33:AG44" si="11">SUM(B33:AF33)</f>
        <v>8</v>
      </c>
      <c r="AH33" s="27">
        <v>0</v>
      </c>
      <c r="AI33" s="27">
        <f t="shared" si="1"/>
        <v>8</v>
      </c>
      <c r="AJ33" s="28">
        <f t="shared" ref="AJ33:AJ44" si="12">(AG33+AH33)/AI33</f>
        <v>1</v>
      </c>
      <c r="AK33" s="29">
        <v>7.25</v>
      </c>
      <c r="AL33" s="29">
        <f t="shared" ref="AL33:AL44" si="13">AK33*AG33</f>
        <v>58</v>
      </c>
      <c r="AM33" s="29">
        <f>SUM(AL33+'MONTH 7'!AM33)</f>
        <v>261</v>
      </c>
      <c r="AN33" s="29">
        <f t="shared" si="10"/>
        <v>1450</v>
      </c>
      <c r="AO33" s="33">
        <f t="shared" si="5"/>
        <v>0.18</v>
      </c>
    </row>
    <row r="34" spans="1:41" ht="30" customHeight="1" x14ac:dyDescent="0.25">
      <c r="A34" s="5" t="s">
        <v>37</v>
      </c>
      <c r="B34" s="24"/>
      <c r="C34" s="23"/>
      <c r="D34" s="24"/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3"/>
      <c r="R34" s="24"/>
      <c r="S34" s="23"/>
      <c r="T34" s="24">
        <v>1</v>
      </c>
      <c r="U34" s="23">
        <v>1</v>
      </c>
      <c r="V34" s="24">
        <v>1</v>
      </c>
      <c r="W34" s="23">
        <v>1</v>
      </c>
      <c r="X34" s="24">
        <v>1</v>
      </c>
      <c r="Y34" s="23">
        <v>1</v>
      </c>
      <c r="Z34" s="24">
        <v>1</v>
      </c>
      <c r="AA34" s="23">
        <v>1</v>
      </c>
      <c r="AB34" s="24"/>
      <c r="AC34" s="23"/>
      <c r="AD34" s="24"/>
      <c r="AE34" s="23"/>
      <c r="AF34" s="24"/>
      <c r="AG34" s="27">
        <f t="shared" si="11"/>
        <v>8</v>
      </c>
      <c r="AH34" s="27">
        <v>0</v>
      </c>
      <c r="AI34" s="27">
        <f t="shared" si="1"/>
        <v>8</v>
      </c>
      <c r="AJ34" s="28">
        <f t="shared" si="12"/>
        <v>1</v>
      </c>
      <c r="AK34" s="29">
        <v>7.25</v>
      </c>
      <c r="AL34" s="29">
        <f t="shared" si="13"/>
        <v>58</v>
      </c>
      <c r="AM34" s="29">
        <f>SUM(AL34+'MONTH 7'!AM34)</f>
        <v>261</v>
      </c>
      <c r="AN34" s="29">
        <f t="shared" si="10"/>
        <v>1450</v>
      </c>
      <c r="AO34" s="33">
        <f t="shared" si="5"/>
        <v>0.18</v>
      </c>
    </row>
    <row r="35" spans="1:41" ht="30" customHeight="1" x14ac:dyDescent="0.25">
      <c r="A35" s="6" t="s">
        <v>0</v>
      </c>
      <c r="B35" s="24"/>
      <c r="C35" s="23"/>
      <c r="D35" s="24"/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>
        <v>1</v>
      </c>
      <c r="V35" s="24">
        <v>1</v>
      </c>
      <c r="W35" s="23">
        <v>1</v>
      </c>
      <c r="X35" s="24">
        <v>1</v>
      </c>
      <c r="Y35" s="23">
        <v>1</v>
      </c>
      <c r="Z35" s="24">
        <v>1</v>
      </c>
      <c r="AA35" s="23">
        <v>1</v>
      </c>
      <c r="AB35" s="24">
        <v>1</v>
      </c>
      <c r="AC35" s="23"/>
      <c r="AD35" s="24"/>
      <c r="AE35" s="23"/>
      <c r="AF35" s="24"/>
      <c r="AG35" s="27">
        <f t="shared" si="11"/>
        <v>8</v>
      </c>
      <c r="AH35" s="27">
        <v>0</v>
      </c>
      <c r="AI35" s="27">
        <f t="shared" si="1"/>
        <v>8</v>
      </c>
      <c r="AJ35" s="28">
        <f t="shared" si="12"/>
        <v>1</v>
      </c>
      <c r="AK35" s="29">
        <v>7.25</v>
      </c>
      <c r="AL35" s="29">
        <f t="shared" si="13"/>
        <v>58</v>
      </c>
      <c r="AM35" s="29">
        <f>SUM(AL35+'MONTH 7'!AM35)</f>
        <v>261</v>
      </c>
      <c r="AN35" s="29">
        <f t="shared" si="10"/>
        <v>1450</v>
      </c>
      <c r="AO35" s="33">
        <f t="shared" si="5"/>
        <v>0.18</v>
      </c>
    </row>
    <row r="36" spans="1:41" ht="30" customHeight="1" x14ac:dyDescent="0.25">
      <c r="A36" s="6" t="s">
        <v>27</v>
      </c>
      <c r="B36" s="24"/>
      <c r="C36" s="23"/>
      <c r="D36" s="24"/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>
        <v>1</v>
      </c>
      <c r="W36" s="23">
        <v>1</v>
      </c>
      <c r="X36" s="24">
        <v>1</v>
      </c>
      <c r="Y36" s="23">
        <v>1</v>
      </c>
      <c r="Z36" s="24">
        <v>1</v>
      </c>
      <c r="AA36" s="23">
        <v>1</v>
      </c>
      <c r="AB36" s="24">
        <v>1</v>
      </c>
      <c r="AC36" s="23">
        <v>1</v>
      </c>
      <c r="AD36" s="24"/>
      <c r="AE36" s="23"/>
      <c r="AF36" s="24"/>
      <c r="AG36" s="27">
        <f t="shared" si="11"/>
        <v>8</v>
      </c>
      <c r="AH36" s="27">
        <v>0</v>
      </c>
      <c r="AI36" s="27">
        <f t="shared" si="1"/>
        <v>8</v>
      </c>
      <c r="AJ36" s="28">
        <f t="shared" si="12"/>
        <v>1</v>
      </c>
      <c r="AK36" s="29">
        <v>7.25</v>
      </c>
      <c r="AL36" s="29">
        <f t="shared" si="13"/>
        <v>58</v>
      </c>
      <c r="AM36" s="29">
        <f>SUM(AL36+'MONTH 7'!AM36)</f>
        <v>261</v>
      </c>
      <c r="AN36" s="29">
        <f t="shared" si="10"/>
        <v>1450</v>
      </c>
      <c r="AO36" s="33">
        <f t="shared" si="5"/>
        <v>0.18</v>
      </c>
    </row>
    <row r="37" spans="1:41" ht="30" customHeight="1" x14ac:dyDescent="0.25">
      <c r="A37" s="6" t="s">
        <v>24</v>
      </c>
      <c r="B37" s="24"/>
      <c r="C37" s="23"/>
      <c r="D37" s="24"/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>
        <v>1</v>
      </c>
      <c r="X37" s="24">
        <v>1</v>
      </c>
      <c r="Y37" s="23">
        <v>1</v>
      </c>
      <c r="Z37" s="24">
        <v>1</v>
      </c>
      <c r="AA37" s="23">
        <v>1</v>
      </c>
      <c r="AB37" s="24">
        <v>1</v>
      </c>
      <c r="AC37" s="23">
        <v>1</v>
      </c>
      <c r="AD37" s="24">
        <v>1</v>
      </c>
      <c r="AE37" s="23"/>
      <c r="AF37" s="24"/>
      <c r="AG37" s="27">
        <f t="shared" si="11"/>
        <v>8</v>
      </c>
      <c r="AH37" s="27">
        <v>0</v>
      </c>
      <c r="AI37" s="27">
        <f t="shared" si="1"/>
        <v>8</v>
      </c>
      <c r="AJ37" s="28">
        <f t="shared" si="12"/>
        <v>1</v>
      </c>
      <c r="AK37" s="29">
        <v>7.25</v>
      </c>
      <c r="AL37" s="29">
        <f t="shared" si="13"/>
        <v>58</v>
      </c>
      <c r="AM37" s="29">
        <f>SUM(AL37+'MONTH 7'!AM37)</f>
        <v>261</v>
      </c>
      <c r="AN37" s="29">
        <f t="shared" si="10"/>
        <v>1450</v>
      </c>
      <c r="AO37" s="33">
        <f t="shared" si="5"/>
        <v>0.18</v>
      </c>
    </row>
    <row r="38" spans="1:41" ht="30" customHeight="1" x14ac:dyDescent="0.25">
      <c r="A38" s="6" t="s">
        <v>38</v>
      </c>
      <c r="B38" s="24"/>
      <c r="C38" s="23"/>
      <c r="D38" s="24"/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/>
      <c r="X38" s="24">
        <v>1</v>
      </c>
      <c r="Y38" s="23">
        <v>1</v>
      </c>
      <c r="Z38" s="24">
        <v>1</v>
      </c>
      <c r="AA38" s="23">
        <v>1</v>
      </c>
      <c r="AB38" s="24">
        <v>1</v>
      </c>
      <c r="AC38" s="23">
        <v>1</v>
      </c>
      <c r="AD38" s="24">
        <v>1</v>
      </c>
      <c r="AE38" s="23">
        <v>1</v>
      </c>
      <c r="AF38" s="24"/>
      <c r="AG38" s="27">
        <f t="shared" si="11"/>
        <v>8</v>
      </c>
      <c r="AH38" s="27">
        <v>0</v>
      </c>
      <c r="AI38" s="27">
        <f t="shared" si="1"/>
        <v>8</v>
      </c>
      <c r="AJ38" s="28">
        <f t="shared" si="12"/>
        <v>1</v>
      </c>
      <c r="AK38" s="29">
        <v>7.25</v>
      </c>
      <c r="AL38" s="29">
        <f t="shared" si="13"/>
        <v>58</v>
      </c>
      <c r="AM38" s="29">
        <f>SUM(AL38+'MONTH 7'!AM38)</f>
        <v>261</v>
      </c>
      <c r="AN38" s="29">
        <f t="shared" si="10"/>
        <v>1450</v>
      </c>
      <c r="AO38" s="33">
        <f t="shared" si="5"/>
        <v>0.18</v>
      </c>
    </row>
    <row r="39" spans="1:41" ht="30" customHeight="1" x14ac:dyDescent="0.25">
      <c r="A39" s="6" t="s">
        <v>11</v>
      </c>
      <c r="B39" s="24"/>
      <c r="C39" s="23"/>
      <c r="D39" s="24"/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/>
      <c r="X39" s="24"/>
      <c r="Y39" s="23">
        <v>1</v>
      </c>
      <c r="Z39" s="24">
        <v>1</v>
      </c>
      <c r="AA39" s="23">
        <v>1</v>
      </c>
      <c r="AB39" s="24">
        <v>1</v>
      </c>
      <c r="AC39" s="23">
        <v>1</v>
      </c>
      <c r="AD39" s="24">
        <v>1</v>
      </c>
      <c r="AE39" s="23">
        <v>1</v>
      </c>
      <c r="AF39" s="24">
        <v>1</v>
      </c>
      <c r="AG39" s="27">
        <f t="shared" si="11"/>
        <v>8</v>
      </c>
      <c r="AH39" s="27">
        <v>0</v>
      </c>
      <c r="AI39" s="27">
        <f t="shared" si="1"/>
        <v>8</v>
      </c>
      <c r="AJ39" s="28">
        <f t="shared" si="12"/>
        <v>1</v>
      </c>
      <c r="AK39" s="29">
        <v>7.25</v>
      </c>
      <c r="AL39" s="29">
        <f t="shared" si="13"/>
        <v>58</v>
      </c>
      <c r="AM39" s="29">
        <f>SUM(AL39+'MONTH 7'!AM39)</f>
        <v>261</v>
      </c>
      <c r="AN39" s="29">
        <f t="shared" si="10"/>
        <v>1450</v>
      </c>
      <c r="AO39" s="33">
        <f t="shared" si="5"/>
        <v>0.18</v>
      </c>
    </row>
    <row r="40" spans="1:41" ht="30" customHeight="1" x14ac:dyDescent="0.25">
      <c r="A40" s="6" t="s">
        <v>61</v>
      </c>
      <c r="B40" s="24">
        <v>1</v>
      </c>
      <c r="C40" s="23"/>
      <c r="D40" s="24"/>
      <c r="E40" s="23"/>
      <c r="F40" s="24"/>
      <c r="G40" s="23"/>
      <c r="H40" s="24"/>
      <c r="I40" s="23"/>
      <c r="J40" s="24"/>
      <c r="K40" s="23"/>
      <c r="L40" s="24"/>
      <c r="M40" s="23"/>
      <c r="N40" s="24"/>
      <c r="O40" s="23"/>
      <c r="P40" s="24"/>
      <c r="Q40" s="23"/>
      <c r="R40" s="24"/>
      <c r="S40" s="23"/>
      <c r="T40" s="24"/>
      <c r="U40" s="23"/>
      <c r="V40" s="24"/>
      <c r="W40" s="23"/>
      <c r="X40" s="24"/>
      <c r="Y40" s="23"/>
      <c r="Z40" s="24">
        <v>1</v>
      </c>
      <c r="AA40" s="23">
        <v>1</v>
      </c>
      <c r="AB40" s="24">
        <v>1</v>
      </c>
      <c r="AC40" s="23">
        <v>1</v>
      </c>
      <c r="AD40" s="24">
        <v>1</v>
      </c>
      <c r="AE40" s="23">
        <v>1</v>
      </c>
      <c r="AF40" s="24">
        <v>1</v>
      </c>
      <c r="AG40" s="27">
        <f t="shared" si="11"/>
        <v>8</v>
      </c>
      <c r="AH40" s="27">
        <v>0</v>
      </c>
      <c r="AI40" s="27">
        <f t="shared" si="1"/>
        <v>8</v>
      </c>
      <c r="AJ40" s="28">
        <f t="shared" si="12"/>
        <v>1</v>
      </c>
      <c r="AK40" s="29">
        <v>7.25</v>
      </c>
      <c r="AL40" s="29">
        <f t="shared" si="13"/>
        <v>58</v>
      </c>
      <c r="AM40" s="29">
        <f>SUM(AL40+'MONTH 7'!AM40)</f>
        <v>261</v>
      </c>
      <c r="AN40" s="29">
        <f t="shared" si="10"/>
        <v>1450</v>
      </c>
      <c r="AO40" s="33">
        <f t="shared" si="5"/>
        <v>0.18</v>
      </c>
    </row>
    <row r="41" spans="1:41" ht="30" customHeight="1" x14ac:dyDescent="0.25">
      <c r="A41" s="6" t="s">
        <v>62</v>
      </c>
      <c r="B41" s="24">
        <v>1</v>
      </c>
      <c r="C41" s="23">
        <v>1</v>
      </c>
      <c r="D41" s="24"/>
      <c r="E41" s="23"/>
      <c r="F41" s="24"/>
      <c r="G41" s="23"/>
      <c r="H41" s="24"/>
      <c r="I41" s="23"/>
      <c r="J41" s="24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/>
      <c r="V41" s="24"/>
      <c r="W41" s="23"/>
      <c r="X41" s="24"/>
      <c r="Y41" s="23"/>
      <c r="Z41" s="24"/>
      <c r="AA41" s="23">
        <v>1</v>
      </c>
      <c r="AB41" s="24">
        <v>1</v>
      </c>
      <c r="AC41" s="23">
        <v>1</v>
      </c>
      <c r="AD41" s="24">
        <v>1</v>
      </c>
      <c r="AE41" s="23">
        <v>1</v>
      </c>
      <c r="AF41" s="24">
        <v>1</v>
      </c>
      <c r="AG41" s="27">
        <f t="shared" si="11"/>
        <v>8</v>
      </c>
      <c r="AH41" s="27">
        <v>0</v>
      </c>
      <c r="AI41" s="27">
        <f t="shared" si="1"/>
        <v>8</v>
      </c>
      <c r="AJ41" s="28">
        <f t="shared" si="12"/>
        <v>1</v>
      </c>
      <c r="AK41" s="29">
        <v>7.25</v>
      </c>
      <c r="AL41" s="29">
        <f t="shared" si="13"/>
        <v>58</v>
      </c>
      <c r="AM41" s="29">
        <f>SUM(AL41+'MONTH 7'!AM41)</f>
        <v>261</v>
      </c>
      <c r="AN41" s="29">
        <f t="shared" si="10"/>
        <v>1450</v>
      </c>
      <c r="AO41" s="33">
        <f t="shared" si="5"/>
        <v>0.18</v>
      </c>
    </row>
    <row r="42" spans="1:41" ht="30" customHeight="1" x14ac:dyDescent="0.25">
      <c r="A42" s="5" t="s">
        <v>12</v>
      </c>
      <c r="B42" s="24">
        <v>1</v>
      </c>
      <c r="C42" s="23">
        <v>1</v>
      </c>
      <c r="D42" s="24">
        <v>1</v>
      </c>
      <c r="E42" s="23"/>
      <c r="F42" s="24"/>
      <c r="G42" s="23"/>
      <c r="H42" s="24"/>
      <c r="I42" s="23"/>
      <c r="J42" s="24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/>
      <c r="X42" s="24"/>
      <c r="Y42" s="23"/>
      <c r="Z42" s="24"/>
      <c r="AA42" s="23"/>
      <c r="AB42" s="24">
        <v>1</v>
      </c>
      <c r="AC42" s="23">
        <v>1</v>
      </c>
      <c r="AD42" s="24">
        <v>1</v>
      </c>
      <c r="AE42" s="23">
        <v>1</v>
      </c>
      <c r="AF42" s="24">
        <v>1</v>
      </c>
      <c r="AG42" s="27">
        <f t="shared" si="11"/>
        <v>8</v>
      </c>
      <c r="AH42" s="27">
        <v>0</v>
      </c>
      <c r="AI42" s="27">
        <f t="shared" si="1"/>
        <v>8</v>
      </c>
      <c r="AJ42" s="28">
        <f t="shared" si="12"/>
        <v>1</v>
      </c>
      <c r="AK42" s="29">
        <v>7.25</v>
      </c>
      <c r="AL42" s="29">
        <f t="shared" si="13"/>
        <v>58</v>
      </c>
      <c r="AM42" s="29">
        <f>SUM(AL42+'MONTH 7'!AM42)</f>
        <v>261</v>
      </c>
      <c r="AN42" s="29">
        <f t="shared" si="10"/>
        <v>1450</v>
      </c>
      <c r="AO42" s="33">
        <f t="shared" si="5"/>
        <v>0.18</v>
      </c>
    </row>
    <row r="43" spans="1:41" ht="30" customHeight="1" x14ac:dyDescent="0.25">
      <c r="A43" s="6" t="s">
        <v>13</v>
      </c>
      <c r="B43" s="24">
        <v>1</v>
      </c>
      <c r="C43" s="23">
        <v>1</v>
      </c>
      <c r="D43" s="24">
        <v>1</v>
      </c>
      <c r="E43" s="23">
        <v>1</v>
      </c>
      <c r="F43" s="24"/>
      <c r="G43" s="23"/>
      <c r="H43" s="24"/>
      <c r="I43" s="23"/>
      <c r="J43" s="24"/>
      <c r="K43" s="23"/>
      <c r="L43" s="24"/>
      <c r="M43" s="23"/>
      <c r="N43" s="24"/>
      <c r="O43" s="23"/>
      <c r="P43" s="24"/>
      <c r="Q43" s="23"/>
      <c r="R43" s="24"/>
      <c r="S43" s="23"/>
      <c r="T43" s="24"/>
      <c r="U43" s="23"/>
      <c r="V43" s="24"/>
      <c r="W43" s="23"/>
      <c r="X43" s="24"/>
      <c r="Y43" s="23"/>
      <c r="Z43" s="24"/>
      <c r="AA43" s="23"/>
      <c r="AB43" s="24"/>
      <c r="AC43" s="23">
        <v>1</v>
      </c>
      <c r="AD43" s="24">
        <v>1</v>
      </c>
      <c r="AE43" s="23">
        <v>1</v>
      </c>
      <c r="AF43" s="24">
        <v>1</v>
      </c>
      <c r="AG43" s="27">
        <f t="shared" si="11"/>
        <v>8</v>
      </c>
      <c r="AH43" s="27">
        <v>0</v>
      </c>
      <c r="AI43" s="27">
        <f t="shared" si="1"/>
        <v>8</v>
      </c>
      <c r="AJ43" s="28">
        <f t="shared" si="12"/>
        <v>1</v>
      </c>
      <c r="AK43" s="29">
        <v>7.25</v>
      </c>
      <c r="AL43" s="29">
        <f t="shared" si="13"/>
        <v>58</v>
      </c>
      <c r="AM43" s="29">
        <f>SUM(AL43+'MONTH 7'!AM43)</f>
        <v>261</v>
      </c>
      <c r="AN43" s="29">
        <f t="shared" si="10"/>
        <v>1450</v>
      </c>
      <c r="AO43" s="33">
        <f t="shared" si="5"/>
        <v>0.18</v>
      </c>
    </row>
    <row r="44" spans="1:41" ht="30" customHeight="1" x14ac:dyDescent="0.25">
      <c r="A44" s="6" t="s">
        <v>47</v>
      </c>
      <c r="B44" s="24">
        <v>1</v>
      </c>
      <c r="C44" s="23">
        <v>1</v>
      </c>
      <c r="D44" s="24">
        <v>1</v>
      </c>
      <c r="E44" s="23">
        <v>1</v>
      </c>
      <c r="F44" s="24">
        <v>1</v>
      </c>
      <c r="G44" s="23"/>
      <c r="H44" s="24"/>
      <c r="I44" s="23"/>
      <c r="J44" s="24"/>
      <c r="K44" s="23"/>
      <c r="L44" s="24"/>
      <c r="M44" s="23"/>
      <c r="N44" s="24"/>
      <c r="O44" s="23"/>
      <c r="P44" s="24"/>
      <c r="Q44" s="23"/>
      <c r="R44" s="24"/>
      <c r="S44" s="23"/>
      <c r="T44" s="24"/>
      <c r="U44" s="23"/>
      <c r="V44" s="24"/>
      <c r="W44" s="23"/>
      <c r="X44" s="24"/>
      <c r="Y44" s="23"/>
      <c r="Z44" s="24"/>
      <c r="AA44" s="23"/>
      <c r="AB44" s="24"/>
      <c r="AC44" s="23"/>
      <c r="AD44" s="24">
        <v>1</v>
      </c>
      <c r="AE44" s="23">
        <v>1</v>
      </c>
      <c r="AF44" s="24">
        <v>1</v>
      </c>
      <c r="AG44" s="27">
        <f t="shared" si="11"/>
        <v>8</v>
      </c>
      <c r="AH44" s="27">
        <v>0</v>
      </c>
      <c r="AI44" s="27">
        <f t="shared" si="1"/>
        <v>8</v>
      </c>
      <c r="AJ44" s="28">
        <f t="shared" si="12"/>
        <v>1</v>
      </c>
      <c r="AK44" s="29">
        <v>7.25</v>
      </c>
      <c r="AL44" s="29">
        <f t="shared" si="13"/>
        <v>58</v>
      </c>
      <c r="AM44" s="29">
        <f>SUM(AL44+'MONTH 7'!AM44)</f>
        <v>261</v>
      </c>
      <c r="AN44" s="29">
        <f t="shared" si="10"/>
        <v>1450</v>
      </c>
      <c r="AO44" s="33">
        <f t="shared" si="5"/>
        <v>0.18</v>
      </c>
    </row>
    <row r="45" spans="1:41" ht="17.399999999999999" customHeight="1" x14ac:dyDescent="0.25">
      <c r="A45" s="36" t="s">
        <v>57</v>
      </c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9"/>
      <c r="AH45" s="39"/>
      <c r="AI45" s="39"/>
      <c r="AJ45" s="39"/>
      <c r="AK45" s="39"/>
      <c r="AL45" s="39"/>
      <c r="AM45" s="39"/>
      <c r="AN45" s="39"/>
      <c r="AO45" s="39"/>
    </row>
    <row r="46" spans="1:41" ht="30" customHeight="1" x14ac:dyDescent="0.25">
      <c r="A46" s="5" t="s">
        <v>63</v>
      </c>
      <c r="B46" s="24">
        <v>1</v>
      </c>
      <c r="C46" s="23">
        <v>1</v>
      </c>
      <c r="D46" s="24">
        <v>1</v>
      </c>
      <c r="E46" s="23">
        <v>1</v>
      </c>
      <c r="F46" s="24">
        <v>1</v>
      </c>
      <c r="G46" s="23">
        <v>1</v>
      </c>
      <c r="H46" s="24"/>
      <c r="I46" s="23"/>
      <c r="J46" s="24"/>
      <c r="K46" s="23"/>
      <c r="L46" s="24"/>
      <c r="M46" s="23"/>
      <c r="N46" s="24"/>
      <c r="O46" s="23"/>
      <c r="P46" s="24"/>
      <c r="Q46" s="23"/>
      <c r="R46" s="24"/>
      <c r="S46" s="23"/>
      <c r="T46" s="24"/>
      <c r="U46" s="23"/>
      <c r="V46" s="24"/>
      <c r="W46" s="23"/>
      <c r="X46" s="24"/>
      <c r="Y46" s="23"/>
      <c r="Z46" s="24"/>
      <c r="AA46" s="23"/>
      <c r="AB46" s="24"/>
      <c r="AC46" s="23"/>
      <c r="AD46" s="24"/>
      <c r="AE46" s="23">
        <v>1</v>
      </c>
      <c r="AF46" s="24">
        <v>1</v>
      </c>
      <c r="AG46" s="27">
        <f t="shared" ref="AG46:AG49" si="14">SUM(B46:AF46)</f>
        <v>8</v>
      </c>
      <c r="AH46" s="27">
        <v>0</v>
      </c>
      <c r="AI46" s="27">
        <f t="shared" si="1"/>
        <v>8</v>
      </c>
      <c r="AJ46" s="28">
        <f t="shared" ref="AJ46:AJ49" si="15">(AG46+AH46)/AI46</f>
        <v>1</v>
      </c>
      <c r="AK46" s="29">
        <v>7.25</v>
      </c>
      <c r="AL46" s="29">
        <f t="shared" ref="AL46:AL49" si="16">AK46*AG46</f>
        <v>58</v>
      </c>
      <c r="AM46" s="29">
        <f>SUM(AL46+'MONTH 7'!AM46)</f>
        <v>261</v>
      </c>
      <c r="AN46" s="29">
        <f t="shared" si="10"/>
        <v>1450</v>
      </c>
      <c r="AO46" s="33">
        <f t="shared" si="5"/>
        <v>0.18</v>
      </c>
    </row>
    <row r="47" spans="1:41" ht="30" customHeight="1" x14ac:dyDescent="0.25">
      <c r="A47" s="6" t="s">
        <v>36</v>
      </c>
      <c r="B47" s="22">
        <v>1</v>
      </c>
      <c r="C47" s="23">
        <v>1</v>
      </c>
      <c r="D47" s="24">
        <v>1</v>
      </c>
      <c r="E47" s="23">
        <v>1</v>
      </c>
      <c r="F47" s="24">
        <v>1</v>
      </c>
      <c r="G47" s="23">
        <v>1</v>
      </c>
      <c r="H47" s="24">
        <v>1</v>
      </c>
      <c r="I47" s="23"/>
      <c r="J47" s="24"/>
      <c r="K47" s="23"/>
      <c r="L47" s="24"/>
      <c r="M47" s="23"/>
      <c r="N47" s="24"/>
      <c r="O47" s="23"/>
      <c r="P47" s="24"/>
      <c r="Q47" s="23"/>
      <c r="R47" s="24"/>
      <c r="S47" s="23"/>
      <c r="T47" s="24"/>
      <c r="U47" s="23"/>
      <c r="V47" s="24"/>
      <c r="W47" s="23"/>
      <c r="X47" s="24"/>
      <c r="Y47" s="23"/>
      <c r="Z47" s="24"/>
      <c r="AA47" s="23"/>
      <c r="AB47" s="24"/>
      <c r="AC47" s="23"/>
      <c r="AD47" s="24"/>
      <c r="AE47" s="23"/>
      <c r="AF47" s="24">
        <v>1</v>
      </c>
      <c r="AG47" s="27">
        <f t="shared" si="14"/>
        <v>8</v>
      </c>
      <c r="AH47" s="27">
        <v>0</v>
      </c>
      <c r="AI47" s="27">
        <f t="shared" si="1"/>
        <v>8</v>
      </c>
      <c r="AJ47" s="28">
        <f t="shared" si="15"/>
        <v>1</v>
      </c>
      <c r="AK47" s="29">
        <v>7.25</v>
      </c>
      <c r="AL47" s="29">
        <f t="shared" si="16"/>
        <v>58</v>
      </c>
      <c r="AM47" s="29">
        <f>SUM(AL47+'MONTH 7'!AM47)</f>
        <v>261</v>
      </c>
      <c r="AN47" s="29">
        <f>AK47*25</f>
        <v>181.25</v>
      </c>
      <c r="AO47" s="33">
        <f t="shared" si="5"/>
        <v>1.44</v>
      </c>
    </row>
    <row r="48" spans="1:41" ht="30" customHeight="1" x14ac:dyDescent="0.25">
      <c r="A48" s="6" t="s">
        <v>18</v>
      </c>
      <c r="B48" s="24">
        <v>1</v>
      </c>
      <c r="C48" s="23">
        <v>1</v>
      </c>
      <c r="D48" s="24">
        <v>1</v>
      </c>
      <c r="E48" s="23">
        <v>1</v>
      </c>
      <c r="F48" s="24">
        <v>1</v>
      </c>
      <c r="G48" s="23">
        <v>1</v>
      </c>
      <c r="H48" s="24">
        <v>1</v>
      </c>
      <c r="I48" s="23">
        <v>1</v>
      </c>
      <c r="J48" s="24"/>
      <c r="K48" s="23"/>
      <c r="L48" s="24"/>
      <c r="M48" s="23"/>
      <c r="N48" s="24"/>
      <c r="O48" s="23"/>
      <c r="P48" s="24"/>
      <c r="Q48" s="23"/>
      <c r="R48" s="24"/>
      <c r="S48" s="23"/>
      <c r="T48" s="24"/>
      <c r="U48" s="23"/>
      <c r="V48" s="24"/>
      <c r="W48" s="23"/>
      <c r="X48" s="24"/>
      <c r="Y48" s="23"/>
      <c r="Z48" s="24"/>
      <c r="AA48" s="23"/>
      <c r="AB48" s="24"/>
      <c r="AC48" s="23"/>
      <c r="AD48" s="24"/>
      <c r="AE48" s="23"/>
      <c r="AF48" s="24"/>
      <c r="AG48" s="27">
        <f t="shared" si="14"/>
        <v>8</v>
      </c>
      <c r="AH48" s="27">
        <v>0</v>
      </c>
      <c r="AI48" s="27">
        <f t="shared" si="1"/>
        <v>8</v>
      </c>
      <c r="AJ48" s="28">
        <f t="shared" si="15"/>
        <v>1</v>
      </c>
      <c r="AK48" s="29">
        <v>7.25</v>
      </c>
      <c r="AL48" s="29">
        <f t="shared" si="16"/>
        <v>58</v>
      </c>
      <c r="AM48" s="29">
        <f>SUM(AL48+'MONTH 7'!AM48)</f>
        <v>261</v>
      </c>
      <c r="AN48" s="29">
        <f t="shared" si="10"/>
        <v>1450</v>
      </c>
      <c r="AO48" s="33">
        <f t="shared" si="5"/>
        <v>0.18</v>
      </c>
    </row>
    <row r="49" spans="1:41" ht="30" customHeight="1" x14ac:dyDescent="0.25">
      <c r="A49" s="6" t="s">
        <v>19</v>
      </c>
      <c r="B49" s="24"/>
      <c r="C49" s="23">
        <v>1</v>
      </c>
      <c r="D49" s="24">
        <v>1</v>
      </c>
      <c r="E49" s="23">
        <v>1</v>
      </c>
      <c r="F49" s="24">
        <v>1</v>
      </c>
      <c r="G49" s="23">
        <v>1</v>
      </c>
      <c r="H49" s="24">
        <v>1</v>
      </c>
      <c r="I49" s="23">
        <v>1</v>
      </c>
      <c r="J49" s="24">
        <v>1</v>
      </c>
      <c r="K49" s="23"/>
      <c r="L49" s="24"/>
      <c r="M49" s="23"/>
      <c r="N49" s="24"/>
      <c r="O49" s="23"/>
      <c r="P49" s="24"/>
      <c r="Q49" s="23"/>
      <c r="R49" s="24"/>
      <c r="S49" s="23"/>
      <c r="T49" s="24"/>
      <c r="U49" s="23"/>
      <c r="V49" s="24"/>
      <c r="W49" s="23"/>
      <c r="X49" s="24"/>
      <c r="Y49" s="23"/>
      <c r="Z49" s="24"/>
      <c r="AA49" s="23"/>
      <c r="AB49" s="24"/>
      <c r="AC49" s="23"/>
      <c r="AD49" s="24"/>
      <c r="AE49" s="23"/>
      <c r="AF49" s="24"/>
      <c r="AG49" s="27">
        <f t="shared" si="14"/>
        <v>8</v>
      </c>
      <c r="AH49" s="27">
        <v>0</v>
      </c>
      <c r="AI49" s="27">
        <f t="shared" si="1"/>
        <v>8</v>
      </c>
      <c r="AJ49" s="28">
        <f t="shared" si="15"/>
        <v>1</v>
      </c>
      <c r="AK49" s="29">
        <v>7.25</v>
      </c>
      <c r="AL49" s="29">
        <f t="shared" si="16"/>
        <v>58</v>
      </c>
      <c r="AM49" s="29">
        <f>SUM(AL49+'MONTH 7'!AM49)</f>
        <v>261</v>
      </c>
      <c r="AN49" s="29">
        <f t="shared" si="10"/>
        <v>1450</v>
      </c>
      <c r="AO49" s="33">
        <f t="shared" si="5"/>
        <v>0.18</v>
      </c>
    </row>
    <row r="50" spans="1:41" ht="17.399999999999999" customHeight="1" x14ac:dyDescent="0.25">
      <c r="A50" s="36" t="s">
        <v>58</v>
      </c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9"/>
      <c r="AH50" s="39"/>
      <c r="AI50" s="39"/>
      <c r="AJ50" s="39"/>
      <c r="AK50" s="39"/>
      <c r="AL50" s="39"/>
      <c r="AM50" s="39"/>
      <c r="AN50" s="39"/>
      <c r="AO50" s="39"/>
    </row>
    <row r="51" spans="1:41" ht="30" customHeight="1" x14ac:dyDescent="0.25">
      <c r="A51" s="5" t="s">
        <v>42</v>
      </c>
      <c r="B51" s="24"/>
      <c r="C51" s="23"/>
      <c r="D51" s="24">
        <v>1</v>
      </c>
      <c r="E51" s="23">
        <v>1</v>
      </c>
      <c r="F51" s="24">
        <v>1</v>
      </c>
      <c r="G51" s="23">
        <v>1</v>
      </c>
      <c r="H51" s="24">
        <v>1</v>
      </c>
      <c r="I51" s="23">
        <v>1</v>
      </c>
      <c r="J51" s="24">
        <v>1</v>
      </c>
      <c r="K51" s="23">
        <v>1</v>
      </c>
      <c r="L51" s="24"/>
      <c r="M51" s="23"/>
      <c r="N51" s="24"/>
      <c r="O51" s="23"/>
      <c r="P51" s="24"/>
      <c r="Q51" s="23"/>
      <c r="R51" s="24"/>
      <c r="S51" s="23"/>
      <c r="T51" s="24"/>
      <c r="U51" s="23"/>
      <c r="V51" s="24"/>
      <c r="W51" s="23"/>
      <c r="X51" s="24"/>
      <c r="Y51" s="23"/>
      <c r="Z51" s="24"/>
      <c r="AA51" s="23"/>
      <c r="AB51" s="24"/>
      <c r="AC51" s="23"/>
      <c r="AD51" s="24"/>
      <c r="AE51" s="23"/>
      <c r="AF51" s="24"/>
      <c r="AG51" s="27">
        <f t="shared" ref="AG51:AG53" si="17">SUM(B51:AF51)</f>
        <v>8</v>
      </c>
      <c r="AH51" s="27">
        <v>0</v>
      </c>
      <c r="AI51" s="27">
        <f t="shared" si="1"/>
        <v>8</v>
      </c>
      <c r="AJ51" s="28">
        <f t="shared" ref="AJ51:AJ53" si="18">(AG51+AH51)/AI51</f>
        <v>1</v>
      </c>
      <c r="AK51" s="29">
        <v>7.25</v>
      </c>
      <c r="AL51" s="29">
        <f t="shared" ref="AL51:AL53" si="19">AK51*AG51</f>
        <v>58</v>
      </c>
      <c r="AM51" s="29">
        <f>SUM(AL51+'MONTH 7'!AM51)</f>
        <v>261</v>
      </c>
      <c r="AN51" s="29">
        <f t="shared" si="10"/>
        <v>1450</v>
      </c>
      <c r="AO51" s="33">
        <f t="shared" si="5"/>
        <v>0.18</v>
      </c>
    </row>
    <row r="52" spans="1:41" ht="30" customHeight="1" x14ac:dyDescent="0.25">
      <c r="A52" s="5" t="s">
        <v>14</v>
      </c>
      <c r="B52" s="22"/>
      <c r="C52" s="23"/>
      <c r="D52" s="24"/>
      <c r="E52" s="23">
        <v>1</v>
      </c>
      <c r="F52" s="24">
        <v>1</v>
      </c>
      <c r="G52" s="23">
        <v>1</v>
      </c>
      <c r="H52" s="24">
        <v>1</v>
      </c>
      <c r="I52" s="23">
        <v>1</v>
      </c>
      <c r="J52" s="24">
        <v>1</v>
      </c>
      <c r="K52" s="23">
        <v>1</v>
      </c>
      <c r="L52" s="24">
        <v>1</v>
      </c>
      <c r="M52" s="23"/>
      <c r="N52" s="24"/>
      <c r="O52" s="23"/>
      <c r="P52" s="24"/>
      <c r="Q52" s="23"/>
      <c r="R52" s="24"/>
      <c r="S52" s="23"/>
      <c r="T52" s="24"/>
      <c r="U52" s="23"/>
      <c r="V52" s="24"/>
      <c r="W52" s="23"/>
      <c r="X52" s="24"/>
      <c r="Y52" s="23"/>
      <c r="Z52" s="24"/>
      <c r="AA52" s="23"/>
      <c r="AB52" s="24"/>
      <c r="AC52" s="23"/>
      <c r="AD52" s="24"/>
      <c r="AE52" s="23"/>
      <c r="AF52" s="24"/>
      <c r="AG52" s="27">
        <f t="shared" si="17"/>
        <v>8</v>
      </c>
      <c r="AH52" s="27">
        <v>0</v>
      </c>
      <c r="AI52" s="27">
        <f t="shared" si="1"/>
        <v>8</v>
      </c>
      <c r="AJ52" s="28">
        <f t="shared" si="18"/>
        <v>1</v>
      </c>
      <c r="AK52" s="29">
        <v>7.25</v>
      </c>
      <c r="AL52" s="29">
        <f t="shared" si="19"/>
        <v>58</v>
      </c>
      <c r="AM52" s="29">
        <f>SUM(AL52+'MONTH 7'!AM52)</f>
        <v>261</v>
      </c>
      <c r="AN52" s="29">
        <f>AK52*300</f>
        <v>2175</v>
      </c>
      <c r="AO52" s="33">
        <f t="shared" si="5"/>
        <v>0.12</v>
      </c>
    </row>
    <row r="53" spans="1:41" ht="34.5" customHeight="1" x14ac:dyDescent="0.25">
      <c r="A53" s="6" t="s">
        <v>30</v>
      </c>
      <c r="B53" s="24"/>
      <c r="C53" s="23"/>
      <c r="D53" s="24"/>
      <c r="E53" s="23"/>
      <c r="F53" s="24">
        <v>1</v>
      </c>
      <c r="G53" s="23">
        <v>1</v>
      </c>
      <c r="H53" s="24">
        <v>1</v>
      </c>
      <c r="I53" s="23">
        <v>1</v>
      </c>
      <c r="J53" s="24">
        <v>1</v>
      </c>
      <c r="K53" s="23">
        <v>1</v>
      </c>
      <c r="L53" s="24">
        <v>1</v>
      </c>
      <c r="M53" s="23">
        <v>1</v>
      </c>
      <c r="N53" s="24"/>
      <c r="O53" s="23"/>
      <c r="P53" s="24"/>
      <c r="Q53" s="23"/>
      <c r="R53" s="24"/>
      <c r="S53" s="23"/>
      <c r="T53" s="24"/>
      <c r="U53" s="23"/>
      <c r="V53" s="24"/>
      <c r="W53" s="23"/>
      <c r="X53" s="24"/>
      <c r="Y53" s="23"/>
      <c r="Z53" s="24"/>
      <c r="AA53" s="23"/>
      <c r="AB53" s="24"/>
      <c r="AC53" s="23"/>
      <c r="AD53" s="24"/>
      <c r="AE53" s="23"/>
      <c r="AF53" s="24"/>
      <c r="AG53" s="27">
        <f t="shared" si="17"/>
        <v>8</v>
      </c>
      <c r="AH53" s="27">
        <v>0</v>
      </c>
      <c r="AI53" s="27">
        <f t="shared" si="1"/>
        <v>8</v>
      </c>
      <c r="AJ53" s="28">
        <f t="shared" si="18"/>
        <v>1</v>
      </c>
      <c r="AK53" s="29">
        <v>7.25</v>
      </c>
      <c r="AL53" s="29">
        <f t="shared" si="19"/>
        <v>58</v>
      </c>
      <c r="AM53" s="29">
        <f>SUM(AL53+'MONTH 7'!AM53)</f>
        <v>261</v>
      </c>
      <c r="AN53" s="29">
        <f t="shared" ref="AN53" si="20">AK53*200</f>
        <v>1450</v>
      </c>
      <c r="AO53" s="33">
        <f t="shared" si="5"/>
        <v>0.18</v>
      </c>
    </row>
    <row r="54" spans="1:41" ht="30" customHeight="1" x14ac:dyDescent="0.25">
      <c r="A54" s="5" t="s">
        <v>52</v>
      </c>
      <c r="B54" s="40">
        <f>SUM(B14:B53)</f>
        <v>9.25</v>
      </c>
      <c r="C54" s="40">
        <f t="shared" ref="C54:AF54" si="21">SUM(C14:C53)</f>
        <v>10</v>
      </c>
      <c r="D54" s="40">
        <f t="shared" si="21"/>
        <v>11.25</v>
      </c>
      <c r="E54" s="40">
        <f t="shared" si="21"/>
        <v>12</v>
      </c>
      <c r="F54" s="40">
        <f t="shared" si="21"/>
        <v>13.25</v>
      </c>
      <c r="G54" s="40">
        <f t="shared" si="21"/>
        <v>13</v>
      </c>
      <c r="H54" s="40">
        <f t="shared" si="21"/>
        <v>13.25</v>
      </c>
      <c r="I54" s="40">
        <f t="shared" si="21"/>
        <v>13</v>
      </c>
      <c r="J54" s="40">
        <f t="shared" si="21"/>
        <v>12.25</v>
      </c>
      <c r="K54" s="40">
        <f t="shared" si="21"/>
        <v>11</v>
      </c>
      <c r="L54" s="40">
        <f t="shared" si="21"/>
        <v>10.25</v>
      </c>
      <c r="M54" s="40">
        <f t="shared" si="21"/>
        <v>9</v>
      </c>
      <c r="N54" s="40">
        <f t="shared" si="21"/>
        <v>8.25</v>
      </c>
      <c r="O54" s="40">
        <f t="shared" si="21"/>
        <v>8</v>
      </c>
      <c r="P54" s="40">
        <f t="shared" si="21"/>
        <v>8.25</v>
      </c>
      <c r="Q54" s="40">
        <f t="shared" si="21"/>
        <v>8</v>
      </c>
      <c r="R54" s="40">
        <f t="shared" si="21"/>
        <v>8</v>
      </c>
      <c r="S54" s="40">
        <f t="shared" si="21"/>
        <v>8</v>
      </c>
      <c r="T54" s="40">
        <f t="shared" si="21"/>
        <v>8</v>
      </c>
      <c r="U54" s="40">
        <f t="shared" si="21"/>
        <v>8</v>
      </c>
      <c r="V54" s="40">
        <f t="shared" si="21"/>
        <v>8</v>
      </c>
      <c r="W54" s="40">
        <f t="shared" si="21"/>
        <v>8</v>
      </c>
      <c r="X54" s="40">
        <f t="shared" si="21"/>
        <v>8</v>
      </c>
      <c r="Y54" s="40">
        <f t="shared" si="21"/>
        <v>8</v>
      </c>
      <c r="Z54" s="40">
        <f t="shared" si="21"/>
        <v>8</v>
      </c>
      <c r="AA54" s="40">
        <f t="shared" si="21"/>
        <v>8</v>
      </c>
      <c r="AB54" s="40">
        <f t="shared" si="21"/>
        <v>8</v>
      </c>
      <c r="AC54" s="40">
        <f t="shared" si="21"/>
        <v>8</v>
      </c>
      <c r="AD54" s="40">
        <f t="shared" si="21"/>
        <v>8</v>
      </c>
      <c r="AE54" s="40">
        <f t="shared" si="21"/>
        <v>8</v>
      </c>
      <c r="AF54" s="40">
        <f t="shared" si="21"/>
        <v>8</v>
      </c>
      <c r="AG54" s="30"/>
      <c r="AH54" s="30"/>
      <c r="AI54" s="30"/>
      <c r="AJ54" s="31"/>
      <c r="AK54" s="32"/>
      <c r="AL54" s="32"/>
      <c r="AM54" s="32"/>
      <c r="AN54" s="32"/>
      <c r="AO54" s="32"/>
    </row>
    <row r="55" spans="1:41" ht="23.25" customHeight="1" x14ac:dyDescent="0.25"/>
    <row r="56" spans="1:41" ht="23.25" customHeight="1" x14ac:dyDescent="0.25">
      <c r="A56" s="9" t="s">
        <v>21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8" spans="1:41" x14ac:dyDescent="0.25">
      <c r="A58" s="9" t="s">
        <v>20</v>
      </c>
    </row>
  </sheetData>
  <mergeCells count="2">
    <mergeCell ref="A1:AI1"/>
    <mergeCell ref="R3:T3"/>
  </mergeCells>
  <hyperlinks>
    <hyperlink ref="C6" r:id="rId1" display="mailto:brad.willey@monroemi.gov" xr:uid="{3DC8126A-7A52-4674-B58E-14FC24FC4C3E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3CA44-8048-429D-A1EC-971F28BA079E}">
  <dimension ref="A1:AO58"/>
  <sheetViews>
    <sheetView topLeftCell="W9" workbookViewId="0">
      <selection activeCell="AF54" sqref="A12:AF54"/>
    </sheetView>
  </sheetViews>
  <sheetFormatPr defaultColWidth="9.109375" defaultRowHeight="13.8" x14ac:dyDescent="0.25"/>
  <cols>
    <col min="1" max="1" width="22" style="11" customWidth="1"/>
    <col min="2" max="32" width="6" style="11" customWidth="1"/>
    <col min="33" max="41" width="15.77734375" style="11" customWidth="1"/>
    <col min="42" max="16384" width="9.109375" style="11"/>
  </cols>
  <sheetData>
    <row r="1" spans="1:41" ht="23.25" customHeight="1" x14ac:dyDescent="0.25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3" spans="1:41" ht="18" customHeight="1" x14ac:dyDescent="0.3">
      <c r="A3" s="12"/>
      <c r="B3" s="13"/>
      <c r="C3" s="13" t="s">
        <v>33</v>
      </c>
      <c r="D3" s="13"/>
      <c r="E3" s="13"/>
      <c r="F3" s="13"/>
      <c r="G3" s="13"/>
      <c r="H3" s="13"/>
      <c r="R3" s="35" t="s">
        <v>1</v>
      </c>
      <c r="S3" s="35"/>
      <c r="T3" s="35"/>
      <c r="U3" s="14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41" ht="18" customHeight="1" x14ac:dyDescent="0.25">
      <c r="B4" s="16"/>
      <c r="C4" s="16" t="s">
        <v>34</v>
      </c>
      <c r="D4" s="16"/>
      <c r="E4" s="16"/>
      <c r="F4" s="16"/>
      <c r="G4" s="16"/>
      <c r="H4" s="16"/>
      <c r="R4" s="25" t="s">
        <v>35</v>
      </c>
      <c r="S4" s="16"/>
      <c r="T4" s="16"/>
      <c r="U4" s="16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41" ht="18" customHeight="1" x14ac:dyDescent="0.25">
      <c r="B5" s="16"/>
      <c r="C5" s="16" t="s">
        <v>31</v>
      </c>
      <c r="D5" s="16"/>
      <c r="E5" s="16"/>
      <c r="F5" s="16"/>
      <c r="G5" s="16"/>
      <c r="H5" s="16"/>
      <c r="N5" s="16" t="s">
        <v>2</v>
      </c>
      <c r="O5" s="16"/>
      <c r="P5" s="16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41" ht="18" customHeight="1" x14ac:dyDescent="0.25">
      <c r="B6" s="18"/>
      <c r="C6" s="18" t="s">
        <v>32</v>
      </c>
      <c r="D6" s="18"/>
      <c r="E6" s="18"/>
      <c r="F6" s="18"/>
      <c r="G6" s="18"/>
      <c r="H6" s="18"/>
      <c r="R6" s="26" t="s">
        <v>3</v>
      </c>
      <c r="T6" s="16"/>
      <c r="U6" s="14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41" ht="18" customHeight="1" x14ac:dyDescent="0.25">
      <c r="R7" s="26" t="s">
        <v>4</v>
      </c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10" spans="1:41" x14ac:dyDescent="0.25">
      <c r="A10" s="8" t="s">
        <v>43</v>
      </c>
    </row>
    <row r="11" spans="1:41" ht="15" customHeight="1" x14ac:dyDescent="0.25"/>
    <row r="12" spans="1:41" ht="14.4" thickBot="1" x14ac:dyDescent="0.3">
      <c r="A12" s="4" t="s">
        <v>28</v>
      </c>
      <c r="B12" s="10">
        <v>1</v>
      </c>
      <c r="C12" s="1">
        <f>B12+1</f>
        <v>2</v>
      </c>
      <c r="D12" s="3">
        <f t="shared" ref="D12:AE12" si="0">C12+1</f>
        <v>3</v>
      </c>
      <c r="E12" s="1">
        <f>D12+1</f>
        <v>4</v>
      </c>
      <c r="F12" s="3">
        <f t="shared" si="0"/>
        <v>5</v>
      </c>
      <c r="G12" s="1">
        <f t="shared" si="0"/>
        <v>6</v>
      </c>
      <c r="H12" s="3">
        <f t="shared" si="0"/>
        <v>7</v>
      </c>
      <c r="I12" s="1">
        <f t="shared" si="0"/>
        <v>8</v>
      </c>
      <c r="J12" s="3">
        <f t="shared" si="0"/>
        <v>9</v>
      </c>
      <c r="K12" s="1">
        <f t="shared" si="0"/>
        <v>10</v>
      </c>
      <c r="L12" s="3">
        <f t="shared" si="0"/>
        <v>11</v>
      </c>
      <c r="M12" s="1">
        <f t="shared" si="0"/>
        <v>12</v>
      </c>
      <c r="N12" s="3">
        <f t="shared" si="0"/>
        <v>13</v>
      </c>
      <c r="O12" s="1">
        <f t="shared" si="0"/>
        <v>14</v>
      </c>
      <c r="P12" s="3">
        <f t="shared" si="0"/>
        <v>15</v>
      </c>
      <c r="Q12" s="1">
        <f t="shared" si="0"/>
        <v>16</v>
      </c>
      <c r="R12" s="3">
        <f t="shared" si="0"/>
        <v>17</v>
      </c>
      <c r="S12" s="1">
        <f t="shared" si="0"/>
        <v>18</v>
      </c>
      <c r="T12" s="3">
        <f t="shared" si="0"/>
        <v>19</v>
      </c>
      <c r="U12" s="1">
        <f t="shared" si="0"/>
        <v>20</v>
      </c>
      <c r="V12" s="3">
        <f t="shared" si="0"/>
        <v>21</v>
      </c>
      <c r="W12" s="1">
        <f t="shared" si="0"/>
        <v>22</v>
      </c>
      <c r="X12" s="3">
        <f t="shared" si="0"/>
        <v>23</v>
      </c>
      <c r="Y12" s="1">
        <f t="shared" si="0"/>
        <v>24</v>
      </c>
      <c r="Z12" s="3">
        <f t="shared" si="0"/>
        <v>25</v>
      </c>
      <c r="AA12" s="1">
        <f t="shared" si="0"/>
        <v>26</v>
      </c>
      <c r="AB12" s="3">
        <f t="shared" si="0"/>
        <v>27</v>
      </c>
      <c r="AC12" s="1">
        <f t="shared" si="0"/>
        <v>28</v>
      </c>
      <c r="AD12" s="3">
        <f t="shared" si="0"/>
        <v>29</v>
      </c>
      <c r="AE12" s="1">
        <f t="shared" si="0"/>
        <v>30</v>
      </c>
      <c r="AF12" s="3">
        <f>AE12+1</f>
        <v>31</v>
      </c>
      <c r="AG12" s="2" t="s">
        <v>50</v>
      </c>
      <c r="AH12" s="2" t="s">
        <v>51</v>
      </c>
      <c r="AI12" s="2" t="s">
        <v>49</v>
      </c>
      <c r="AJ12" s="2" t="s">
        <v>39</v>
      </c>
      <c r="AK12" s="2" t="s">
        <v>46</v>
      </c>
      <c r="AL12" s="2" t="s">
        <v>44</v>
      </c>
      <c r="AM12" s="2" t="s">
        <v>45</v>
      </c>
      <c r="AN12" s="2" t="s">
        <v>53</v>
      </c>
      <c r="AO12" s="2" t="s">
        <v>54</v>
      </c>
    </row>
    <row r="13" spans="1:41" ht="17.399999999999999" customHeight="1" thickTop="1" x14ac:dyDescent="0.25">
      <c r="A13" s="36" t="s">
        <v>59</v>
      </c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9"/>
      <c r="AH13" s="39"/>
      <c r="AI13" s="39"/>
      <c r="AJ13" s="39"/>
      <c r="AK13" s="39"/>
      <c r="AL13" s="39"/>
      <c r="AM13" s="39"/>
      <c r="AN13" s="39"/>
      <c r="AO13" s="39"/>
    </row>
    <row r="14" spans="1:41" ht="30" customHeight="1" x14ac:dyDescent="0.25">
      <c r="A14" s="6" t="s">
        <v>60</v>
      </c>
      <c r="B14" s="19">
        <v>1.25</v>
      </c>
      <c r="C14" s="20">
        <v>1</v>
      </c>
      <c r="D14" s="21">
        <v>1</v>
      </c>
      <c r="E14" s="20">
        <v>1</v>
      </c>
      <c r="F14" s="21">
        <v>1</v>
      </c>
      <c r="G14" s="20">
        <v>1</v>
      </c>
      <c r="H14" s="21">
        <v>1</v>
      </c>
      <c r="I14" s="20">
        <v>1</v>
      </c>
      <c r="J14" s="21">
        <v>1</v>
      </c>
      <c r="K14" s="20"/>
      <c r="L14" s="21"/>
      <c r="M14" s="20"/>
      <c r="N14" s="21"/>
      <c r="O14" s="20"/>
      <c r="P14" s="21"/>
      <c r="Q14" s="20"/>
      <c r="R14" s="21"/>
      <c r="S14" s="20"/>
      <c r="T14" s="21"/>
      <c r="U14" s="20"/>
      <c r="V14" s="21"/>
      <c r="W14" s="20"/>
      <c r="X14" s="21"/>
      <c r="Y14" s="20"/>
      <c r="Z14" s="21"/>
      <c r="AA14" s="20"/>
      <c r="AB14" s="21"/>
      <c r="AC14" s="20"/>
      <c r="AD14" s="21"/>
      <c r="AE14" s="20"/>
      <c r="AF14" s="21"/>
      <c r="AG14" s="27">
        <f>SUM(B14:AF14)</f>
        <v>9.25</v>
      </c>
      <c r="AH14" s="27">
        <v>0</v>
      </c>
      <c r="AI14" s="27">
        <f t="shared" ref="AI14:AI53" si="1">AG14+AH14</f>
        <v>9.25</v>
      </c>
      <c r="AJ14" s="28">
        <f>(AG14+AH14)/AI14</f>
        <v>1</v>
      </c>
      <c r="AK14" s="29">
        <v>7.25</v>
      </c>
      <c r="AL14" s="29">
        <f>AK14*AG14</f>
        <v>67.0625</v>
      </c>
      <c r="AM14" s="29">
        <f>SUM(AL14+'MONTH 8'!AM14)</f>
        <v>342.5625</v>
      </c>
      <c r="AN14" s="29">
        <f>AK14*200</f>
        <v>1450</v>
      </c>
      <c r="AO14" s="33">
        <f>AM14/AN14</f>
        <v>0.23624999999999999</v>
      </c>
    </row>
    <row r="15" spans="1:41" ht="30" customHeight="1" x14ac:dyDescent="0.25">
      <c r="A15" s="6" t="s">
        <v>6</v>
      </c>
      <c r="B15" s="22"/>
      <c r="C15" s="23">
        <v>1</v>
      </c>
      <c r="D15" s="24">
        <v>1.25</v>
      </c>
      <c r="E15" s="23">
        <v>1</v>
      </c>
      <c r="F15" s="24">
        <v>1</v>
      </c>
      <c r="G15" s="23">
        <v>1</v>
      </c>
      <c r="H15" s="24">
        <v>1</v>
      </c>
      <c r="I15" s="23">
        <v>1</v>
      </c>
      <c r="J15" s="24">
        <v>1</v>
      </c>
      <c r="K15" s="23">
        <v>1</v>
      </c>
      <c r="L15" s="24"/>
      <c r="M15" s="23"/>
      <c r="N15" s="24"/>
      <c r="O15" s="23"/>
      <c r="P15" s="24"/>
      <c r="Q15" s="23"/>
      <c r="R15" s="24"/>
      <c r="S15" s="23"/>
      <c r="T15" s="24"/>
      <c r="U15" s="23"/>
      <c r="V15" s="24"/>
      <c r="W15" s="23"/>
      <c r="X15" s="24"/>
      <c r="Y15" s="23"/>
      <c r="Z15" s="24"/>
      <c r="AA15" s="23"/>
      <c r="AB15" s="24"/>
      <c r="AC15" s="23"/>
      <c r="AD15" s="24"/>
      <c r="AE15" s="23"/>
      <c r="AF15" s="24"/>
      <c r="AG15" s="27">
        <f t="shared" ref="AG15:AG21" si="2">SUM(B15:AF15)</f>
        <v>9.25</v>
      </c>
      <c r="AH15" s="27">
        <v>0</v>
      </c>
      <c r="AI15" s="27">
        <f t="shared" si="1"/>
        <v>9.25</v>
      </c>
      <c r="AJ15" s="28">
        <f t="shared" ref="AJ15:AJ21" si="3">(AG15+AH15)/AI15</f>
        <v>1</v>
      </c>
      <c r="AK15" s="29">
        <v>7.25</v>
      </c>
      <c r="AL15" s="29">
        <f t="shared" ref="AL15:AL21" si="4">AK15*AG15</f>
        <v>67.0625</v>
      </c>
      <c r="AM15" s="29">
        <f>SUM(AL15+'MONTH 8'!AM15)</f>
        <v>340.75</v>
      </c>
      <c r="AN15" s="29">
        <f>AK15*600</f>
        <v>4350</v>
      </c>
      <c r="AO15" s="33">
        <f t="shared" ref="AO15:AO53" si="5">AM15/AN15</f>
        <v>7.8333333333333338E-2</v>
      </c>
    </row>
    <row r="16" spans="1:41" ht="30" customHeight="1" x14ac:dyDescent="0.25">
      <c r="A16" s="5" t="s">
        <v>41</v>
      </c>
      <c r="B16" s="24"/>
      <c r="C16" s="23"/>
      <c r="D16" s="24">
        <v>1</v>
      </c>
      <c r="E16" s="23">
        <v>1</v>
      </c>
      <c r="F16" s="24">
        <v>1.25</v>
      </c>
      <c r="G16" s="23">
        <v>1</v>
      </c>
      <c r="H16" s="24">
        <v>1</v>
      </c>
      <c r="I16" s="23">
        <v>1</v>
      </c>
      <c r="J16" s="24">
        <v>1</v>
      </c>
      <c r="K16" s="23">
        <v>1</v>
      </c>
      <c r="L16" s="24">
        <v>1</v>
      </c>
      <c r="M16" s="23"/>
      <c r="N16" s="24"/>
      <c r="O16" s="23"/>
      <c r="P16" s="24"/>
      <c r="Q16" s="23"/>
      <c r="R16" s="24"/>
      <c r="S16" s="23"/>
      <c r="T16" s="24"/>
      <c r="U16" s="23"/>
      <c r="V16" s="24"/>
      <c r="W16" s="23"/>
      <c r="X16" s="24"/>
      <c r="Y16" s="23"/>
      <c r="Z16" s="24"/>
      <c r="AA16" s="23"/>
      <c r="AB16" s="24"/>
      <c r="AC16" s="23"/>
      <c r="AD16" s="24"/>
      <c r="AE16" s="23"/>
      <c r="AF16" s="24"/>
      <c r="AG16" s="27">
        <f t="shared" si="2"/>
        <v>9.25</v>
      </c>
      <c r="AH16" s="27">
        <v>0</v>
      </c>
      <c r="AI16" s="27">
        <f t="shared" si="1"/>
        <v>9.25</v>
      </c>
      <c r="AJ16" s="28">
        <f t="shared" si="3"/>
        <v>1</v>
      </c>
      <c r="AK16" s="29">
        <v>25</v>
      </c>
      <c r="AL16" s="29">
        <f t="shared" si="4"/>
        <v>231.25</v>
      </c>
      <c r="AM16" s="29">
        <f>SUM(AL16+'MONTH 8'!AM16)</f>
        <v>1168.75</v>
      </c>
      <c r="AN16" s="29">
        <f t="shared" ref="AN16:AN20" si="6">AK16*200</f>
        <v>5000</v>
      </c>
      <c r="AO16" s="33">
        <f t="shared" si="5"/>
        <v>0.23375000000000001</v>
      </c>
    </row>
    <row r="17" spans="1:41" ht="30" customHeight="1" x14ac:dyDescent="0.25">
      <c r="A17" s="6" t="s">
        <v>22</v>
      </c>
      <c r="B17" s="24"/>
      <c r="C17" s="23"/>
      <c r="D17" s="24"/>
      <c r="E17" s="23">
        <v>1</v>
      </c>
      <c r="F17" s="24">
        <v>1</v>
      </c>
      <c r="G17" s="23">
        <v>1</v>
      </c>
      <c r="H17" s="24">
        <v>1.25</v>
      </c>
      <c r="I17" s="23">
        <v>1</v>
      </c>
      <c r="J17" s="24">
        <v>1</v>
      </c>
      <c r="K17" s="23">
        <v>1</v>
      </c>
      <c r="L17" s="24">
        <v>1</v>
      </c>
      <c r="M17" s="23">
        <v>1</v>
      </c>
      <c r="N17" s="24"/>
      <c r="O17" s="23"/>
      <c r="P17" s="24"/>
      <c r="Q17" s="23"/>
      <c r="R17" s="24"/>
      <c r="S17" s="23"/>
      <c r="T17" s="24"/>
      <c r="U17" s="23"/>
      <c r="V17" s="24"/>
      <c r="W17" s="23"/>
      <c r="X17" s="24"/>
      <c r="Y17" s="23"/>
      <c r="Z17" s="24"/>
      <c r="AA17" s="23"/>
      <c r="AB17" s="24"/>
      <c r="AC17" s="23"/>
      <c r="AD17" s="24"/>
      <c r="AE17" s="23"/>
      <c r="AF17" s="24"/>
      <c r="AG17" s="27">
        <f t="shared" si="2"/>
        <v>9.25</v>
      </c>
      <c r="AH17" s="27">
        <v>0</v>
      </c>
      <c r="AI17" s="27">
        <f t="shared" si="1"/>
        <v>9.25</v>
      </c>
      <c r="AJ17" s="28">
        <f t="shared" si="3"/>
        <v>1</v>
      </c>
      <c r="AK17" s="29">
        <v>12</v>
      </c>
      <c r="AL17" s="29">
        <f t="shared" si="4"/>
        <v>111</v>
      </c>
      <c r="AM17" s="29">
        <f>SUM(AL17+'MONTH 8'!AM17)</f>
        <v>558</v>
      </c>
      <c r="AN17" s="29">
        <f t="shared" si="6"/>
        <v>2400</v>
      </c>
      <c r="AO17" s="33">
        <f t="shared" si="5"/>
        <v>0.23250000000000001</v>
      </c>
    </row>
    <row r="18" spans="1:41" ht="30" customHeight="1" x14ac:dyDescent="0.25">
      <c r="A18" s="6" t="s">
        <v>17</v>
      </c>
      <c r="B18" s="24"/>
      <c r="C18" s="23"/>
      <c r="D18" s="24"/>
      <c r="E18" s="23"/>
      <c r="F18" s="24">
        <v>1</v>
      </c>
      <c r="G18" s="23">
        <v>1</v>
      </c>
      <c r="H18" s="24">
        <v>1</v>
      </c>
      <c r="I18" s="23">
        <v>1</v>
      </c>
      <c r="J18" s="24">
        <v>1.25</v>
      </c>
      <c r="K18" s="23">
        <v>1</v>
      </c>
      <c r="L18" s="24">
        <v>1</v>
      </c>
      <c r="M18" s="23">
        <v>1</v>
      </c>
      <c r="N18" s="24">
        <v>1</v>
      </c>
      <c r="O18" s="23"/>
      <c r="P18" s="24"/>
      <c r="Q18" s="23"/>
      <c r="R18" s="24"/>
      <c r="S18" s="23"/>
      <c r="T18" s="24"/>
      <c r="U18" s="23"/>
      <c r="V18" s="24"/>
      <c r="W18" s="23"/>
      <c r="X18" s="24"/>
      <c r="Y18" s="23"/>
      <c r="Z18" s="24"/>
      <c r="AA18" s="23"/>
      <c r="AB18" s="24"/>
      <c r="AC18" s="23"/>
      <c r="AD18" s="24"/>
      <c r="AE18" s="23"/>
      <c r="AF18" s="24"/>
      <c r="AG18" s="27">
        <f t="shared" si="2"/>
        <v>9.25</v>
      </c>
      <c r="AH18" s="27">
        <v>0</v>
      </c>
      <c r="AI18" s="27">
        <f t="shared" si="1"/>
        <v>9.25</v>
      </c>
      <c r="AJ18" s="28">
        <f t="shared" si="3"/>
        <v>1</v>
      </c>
      <c r="AK18" s="29">
        <v>7.25</v>
      </c>
      <c r="AL18" s="29">
        <f t="shared" si="4"/>
        <v>67.0625</v>
      </c>
      <c r="AM18" s="29">
        <f>SUM(AL18+'MONTH 8'!AM18)</f>
        <v>335.3125</v>
      </c>
      <c r="AN18" s="29">
        <f t="shared" si="6"/>
        <v>1450</v>
      </c>
      <c r="AO18" s="33">
        <f t="shared" si="5"/>
        <v>0.23125000000000001</v>
      </c>
    </row>
    <row r="19" spans="1:41" ht="30" customHeight="1" x14ac:dyDescent="0.25">
      <c r="A19" s="6" t="s">
        <v>10</v>
      </c>
      <c r="B19" s="24"/>
      <c r="C19" s="23"/>
      <c r="D19" s="24"/>
      <c r="E19" s="23"/>
      <c r="F19" s="24"/>
      <c r="G19" s="23">
        <v>1</v>
      </c>
      <c r="H19" s="24">
        <v>1</v>
      </c>
      <c r="I19" s="23">
        <v>1</v>
      </c>
      <c r="J19" s="24">
        <v>1</v>
      </c>
      <c r="K19" s="23">
        <v>1</v>
      </c>
      <c r="L19" s="24">
        <v>1.25</v>
      </c>
      <c r="M19" s="23">
        <v>1</v>
      </c>
      <c r="N19" s="24">
        <v>1</v>
      </c>
      <c r="O19" s="23">
        <v>1</v>
      </c>
      <c r="P19" s="24"/>
      <c r="Q19" s="23"/>
      <c r="R19" s="24"/>
      <c r="S19" s="23"/>
      <c r="T19" s="24"/>
      <c r="U19" s="23"/>
      <c r="V19" s="24"/>
      <c r="W19" s="23"/>
      <c r="X19" s="24"/>
      <c r="Y19" s="23"/>
      <c r="Z19" s="24"/>
      <c r="AA19" s="23"/>
      <c r="AB19" s="24"/>
      <c r="AC19" s="23"/>
      <c r="AD19" s="24"/>
      <c r="AE19" s="23"/>
      <c r="AF19" s="24"/>
      <c r="AG19" s="27">
        <f t="shared" si="2"/>
        <v>9.25</v>
      </c>
      <c r="AH19" s="27">
        <v>0</v>
      </c>
      <c r="AI19" s="27">
        <f t="shared" si="1"/>
        <v>9.25</v>
      </c>
      <c r="AJ19" s="28">
        <f t="shared" si="3"/>
        <v>1</v>
      </c>
      <c r="AK19" s="29">
        <v>7.25</v>
      </c>
      <c r="AL19" s="29">
        <f t="shared" si="4"/>
        <v>67.0625</v>
      </c>
      <c r="AM19" s="29">
        <f>SUM(AL19+'MONTH 8'!AM19)</f>
        <v>333.5</v>
      </c>
      <c r="AN19" s="29">
        <f t="shared" si="6"/>
        <v>1450</v>
      </c>
      <c r="AO19" s="33">
        <f t="shared" si="5"/>
        <v>0.23</v>
      </c>
    </row>
    <row r="20" spans="1:41" ht="30" customHeight="1" x14ac:dyDescent="0.25">
      <c r="A20" s="6" t="s">
        <v>23</v>
      </c>
      <c r="B20" s="24"/>
      <c r="C20" s="23"/>
      <c r="D20" s="24"/>
      <c r="E20" s="23"/>
      <c r="F20" s="24"/>
      <c r="G20" s="23"/>
      <c r="H20" s="24">
        <v>1</v>
      </c>
      <c r="I20" s="23">
        <v>1</v>
      </c>
      <c r="J20" s="24">
        <v>1</v>
      </c>
      <c r="K20" s="23">
        <v>1</v>
      </c>
      <c r="L20" s="24">
        <v>1</v>
      </c>
      <c r="M20" s="23">
        <v>1</v>
      </c>
      <c r="N20" s="24">
        <v>1.25</v>
      </c>
      <c r="O20" s="23">
        <v>1</v>
      </c>
      <c r="P20" s="24">
        <v>1</v>
      </c>
      <c r="Q20" s="23"/>
      <c r="R20" s="24"/>
      <c r="S20" s="23"/>
      <c r="T20" s="24"/>
      <c r="U20" s="23"/>
      <c r="V20" s="24"/>
      <c r="W20" s="23"/>
      <c r="X20" s="24"/>
      <c r="Y20" s="23"/>
      <c r="Z20" s="24"/>
      <c r="AA20" s="23"/>
      <c r="AB20" s="24"/>
      <c r="AC20" s="23"/>
      <c r="AD20" s="24"/>
      <c r="AE20" s="23"/>
      <c r="AF20" s="24"/>
      <c r="AG20" s="27">
        <f t="shared" si="2"/>
        <v>9.25</v>
      </c>
      <c r="AH20" s="27">
        <v>0</v>
      </c>
      <c r="AI20" s="27">
        <f t="shared" si="1"/>
        <v>9.25</v>
      </c>
      <c r="AJ20" s="28">
        <f t="shared" si="3"/>
        <v>1</v>
      </c>
      <c r="AK20" s="29">
        <v>7.25</v>
      </c>
      <c r="AL20" s="29">
        <f t="shared" si="4"/>
        <v>67.0625</v>
      </c>
      <c r="AM20" s="29">
        <f>SUM(AL20+'MONTH 8'!AM20)</f>
        <v>331.6875</v>
      </c>
      <c r="AN20" s="29">
        <f t="shared" si="6"/>
        <v>1450</v>
      </c>
      <c r="AO20" s="33">
        <f t="shared" si="5"/>
        <v>0.22875000000000001</v>
      </c>
    </row>
    <row r="21" spans="1:41" ht="30" customHeight="1" x14ac:dyDescent="0.25">
      <c r="A21" s="5" t="s">
        <v>14</v>
      </c>
      <c r="B21" s="22"/>
      <c r="C21" s="23"/>
      <c r="D21" s="24"/>
      <c r="E21" s="23"/>
      <c r="F21" s="24"/>
      <c r="G21" s="23"/>
      <c r="H21" s="24"/>
      <c r="I21" s="23">
        <v>1</v>
      </c>
      <c r="J21" s="24">
        <v>1</v>
      </c>
      <c r="K21" s="23">
        <v>1</v>
      </c>
      <c r="L21" s="24">
        <v>1</v>
      </c>
      <c r="M21" s="23">
        <v>1</v>
      </c>
      <c r="N21" s="24">
        <v>1</v>
      </c>
      <c r="O21" s="23">
        <v>1</v>
      </c>
      <c r="P21" s="24">
        <v>1.25</v>
      </c>
      <c r="Q21" s="23">
        <v>1</v>
      </c>
      <c r="R21" s="24"/>
      <c r="S21" s="23"/>
      <c r="T21" s="24"/>
      <c r="U21" s="23"/>
      <c r="V21" s="24"/>
      <c r="W21" s="23"/>
      <c r="X21" s="24"/>
      <c r="Y21" s="23"/>
      <c r="Z21" s="24"/>
      <c r="AA21" s="23"/>
      <c r="AB21" s="24"/>
      <c r="AC21" s="23"/>
      <c r="AD21" s="24"/>
      <c r="AE21" s="23"/>
      <c r="AF21" s="24"/>
      <c r="AG21" s="27">
        <f t="shared" si="2"/>
        <v>9.25</v>
      </c>
      <c r="AH21" s="27">
        <v>0</v>
      </c>
      <c r="AI21" s="27">
        <f t="shared" si="1"/>
        <v>9.25</v>
      </c>
      <c r="AJ21" s="28">
        <f t="shared" si="3"/>
        <v>1</v>
      </c>
      <c r="AK21" s="29">
        <v>7.25</v>
      </c>
      <c r="AL21" s="29">
        <f t="shared" si="4"/>
        <v>67.0625</v>
      </c>
      <c r="AM21" s="29">
        <f>SUM(AL21+'MONTH 8'!AM21)</f>
        <v>329.875</v>
      </c>
      <c r="AN21" s="29">
        <f>AK21*300</f>
        <v>2175</v>
      </c>
      <c r="AO21" s="33">
        <f t="shared" si="5"/>
        <v>0.15166666666666667</v>
      </c>
    </row>
    <row r="22" spans="1:41" ht="17.399999999999999" customHeight="1" x14ac:dyDescent="0.25">
      <c r="A22" s="36" t="s">
        <v>56</v>
      </c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9"/>
      <c r="AH22" s="39"/>
      <c r="AI22" s="39"/>
      <c r="AJ22" s="39"/>
      <c r="AK22" s="39"/>
      <c r="AL22" s="39"/>
      <c r="AM22" s="39"/>
      <c r="AN22" s="39"/>
      <c r="AO22" s="39"/>
    </row>
    <row r="23" spans="1:41" ht="30" customHeight="1" x14ac:dyDescent="0.25">
      <c r="A23" s="6" t="s">
        <v>26</v>
      </c>
      <c r="B23" s="22"/>
      <c r="C23" s="23"/>
      <c r="D23" s="24"/>
      <c r="E23" s="23"/>
      <c r="F23" s="24"/>
      <c r="G23" s="23"/>
      <c r="H23" s="24"/>
      <c r="I23" s="23"/>
      <c r="J23" s="24">
        <v>1</v>
      </c>
      <c r="K23" s="23">
        <v>1</v>
      </c>
      <c r="L23" s="24">
        <v>1</v>
      </c>
      <c r="M23" s="23">
        <v>1</v>
      </c>
      <c r="N23" s="24">
        <v>1</v>
      </c>
      <c r="O23" s="23">
        <v>1</v>
      </c>
      <c r="P23" s="24">
        <v>1</v>
      </c>
      <c r="Q23" s="23">
        <v>1</v>
      </c>
      <c r="R23" s="24">
        <v>1.25</v>
      </c>
      <c r="S23" s="23"/>
      <c r="T23" s="24"/>
      <c r="U23" s="23"/>
      <c r="V23" s="24"/>
      <c r="W23" s="23"/>
      <c r="X23" s="24"/>
      <c r="Y23" s="23"/>
      <c r="Z23" s="24"/>
      <c r="AA23" s="23"/>
      <c r="AB23" s="24"/>
      <c r="AC23" s="23"/>
      <c r="AD23" s="24"/>
      <c r="AE23" s="23"/>
      <c r="AF23" s="24"/>
      <c r="AG23" s="27">
        <f t="shared" ref="AG23:AG31" si="7">SUM(B23:AF23)</f>
        <v>9.25</v>
      </c>
      <c r="AH23" s="27">
        <v>0</v>
      </c>
      <c r="AI23" s="27">
        <f t="shared" si="1"/>
        <v>9.25</v>
      </c>
      <c r="AJ23" s="28">
        <f t="shared" ref="AJ23:AJ31" si="8">(AG23+AH23)/AI23</f>
        <v>1</v>
      </c>
      <c r="AK23" s="29">
        <v>7.25</v>
      </c>
      <c r="AL23" s="29">
        <f t="shared" ref="AL23:AL31" si="9">AK23*AG23</f>
        <v>67.0625</v>
      </c>
      <c r="AM23" s="29">
        <f>SUM(AL23+'MONTH 8'!AM23)</f>
        <v>328.0625</v>
      </c>
      <c r="AN23" s="29">
        <f t="shared" ref="AN23:AN51" si="10">AK23*200</f>
        <v>1450</v>
      </c>
      <c r="AO23" s="33">
        <f t="shared" si="5"/>
        <v>0.22625000000000001</v>
      </c>
    </row>
    <row r="24" spans="1:41" ht="30" customHeight="1" x14ac:dyDescent="0.25">
      <c r="A24" s="7" t="s">
        <v>29</v>
      </c>
      <c r="B24" s="24"/>
      <c r="C24" s="23"/>
      <c r="D24" s="24"/>
      <c r="E24" s="23"/>
      <c r="F24" s="24"/>
      <c r="G24" s="23"/>
      <c r="H24" s="24"/>
      <c r="I24" s="23"/>
      <c r="J24" s="24"/>
      <c r="K24" s="23">
        <v>1</v>
      </c>
      <c r="L24" s="24">
        <v>1</v>
      </c>
      <c r="M24" s="23">
        <v>1</v>
      </c>
      <c r="N24" s="24">
        <v>1</v>
      </c>
      <c r="O24" s="23">
        <v>1</v>
      </c>
      <c r="P24" s="24">
        <v>1</v>
      </c>
      <c r="Q24" s="23">
        <v>1</v>
      </c>
      <c r="R24" s="24">
        <v>1</v>
      </c>
      <c r="S24" s="23">
        <v>1</v>
      </c>
      <c r="T24" s="24"/>
      <c r="U24" s="23"/>
      <c r="V24" s="24"/>
      <c r="W24" s="23"/>
      <c r="X24" s="24"/>
      <c r="Y24" s="23"/>
      <c r="Z24" s="24"/>
      <c r="AA24" s="23"/>
      <c r="AB24" s="24"/>
      <c r="AC24" s="23"/>
      <c r="AD24" s="24"/>
      <c r="AE24" s="23"/>
      <c r="AF24" s="24"/>
      <c r="AG24" s="27">
        <f t="shared" si="7"/>
        <v>9</v>
      </c>
      <c r="AH24" s="27">
        <v>0</v>
      </c>
      <c r="AI24" s="27">
        <f t="shared" si="1"/>
        <v>9</v>
      </c>
      <c r="AJ24" s="28">
        <f t="shared" si="8"/>
        <v>1</v>
      </c>
      <c r="AK24" s="29">
        <v>10</v>
      </c>
      <c r="AL24" s="29">
        <f t="shared" si="9"/>
        <v>90</v>
      </c>
      <c r="AM24" s="29">
        <f>SUM(AL24+'MONTH 8'!AM24)</f>
        <v>450</v>
      </c>
      <c r="AN24" s="29">
        <f t="shared" si="10"/>
        <v>2000</v>
      </c>
      <c r="AO24" s="33">
        <f t="shared" si="5"/>
        <v>0.22500000000000001</v>
      </c>
    </row>
    <row r="25" spans="1:41" ht="30" customHeight="1" x14ac:dyDescent="0.25">
      <c r="A25" s="6" t="s">
        <v>5</v>
      </c>
      <c r="B25" s="24"/>
      <c r="C25" s="23"/>
      <c r="D25" s="24"/>
      <c r="E25" s="23"/>
      <c r="F25" s="24"/>
      <c r="G25" s="23"/>
      <c r="H25" s="24"/>
      <c r="I25" s="23"/>
      <c r="J25" s="24"/>
      <c r="K25" s="23"/>
      <c r="L25" s="24">
        <v>1</v>
      </c>
      <c r="M25" s="23">
        <v>1</v>
      </c>
      <c r="N25" s="24">
        <v>1</v>
      </c>
      <c r="O25" s="23">
        <v>1</v>
      </c>
      <c r="P25" s="24">
        <v>1</v>
      </c>
      <c r="Q25" s="23">
        <v>1</v>
      </c>
      <c r="R25" s="24">
        <v>1</v>
      </c>
      <c r="S25" s="23">
        <v>1</v>
      </c>
      <c r="T25" s="24">
        <v>1</v>
      </c>
      <c r="U25" s="23"/>
      <c r="V25" s="24"/>
      <c r="W25" s="23"/>
      <c r="X25" s="24"/>
      <c r="Y25" s="23"/>
      <c r="Z25" s="24"/>
      <c r="AA25" s="23"/>
      <c r="AB25" s="24"/>
      <c r="AC25" s="23"/>
      <c r="AD25" s="24"/>
      <c r="AE25" s="23"/>
      <c r="AF25" s="24"/>
      <c r="AG25" s="27">
        <f t="shared" si="7"/>
        <v>9</v>
      </c>
      <c r="AH25" s="27">
        <v>0</v>
      </c>
      <c r="AI25" s="27">
        <f t="shared" si="1"/>
        <v>9</v>
      </c>
      <c r="AJ25" s="28">
        <f t="shared" si="8"/>
        <v>1</v>
      </c>
      <c r="AK25" s="29">
        <v>20</v>
      </c>
      <c r="AL25" s="29">
        <f t="shared" si="9"/>
        <v>180</v>
      </c>
      <c r="AM25" s="29">
        <f>SUM(AL25+'MONTH 8'!AM25)</f>
        <v>900</v>
      </c>
      <c r="AN25" s="29">
        <f t="shared" si="10"/>
        <v>4000</v>
      </c>
      <c r="AO25" s="33">
        <f t="shared" si="5"/>
        <v>0.22500000000000001</v>
      </c>
    </row>
    <row r="26" spans="1:41" ht="30" customHeight="1" x14ac:dyDescent="0.25">
      <c r="A26" s="6" t="s">
        <v>25</v>
      </c>
      <c r="B26" s="22"/>
      <c r="C26" s="23"/>
      <c r="D26" s="24"/>
      <c r="E26" s="23"/>
      <c r="F26" s="24"/>
      <c r="G26" s="23"/>
      <c r="H26" s="24"/>
      <c r="I26" s="23"/>
      <c r="J26" s="24"/>
      <c r="K26" s="23"/>
      <c r="L26" s="24"/>
      <c r="M26" s="23">
        <v>1</v>
      </c>
      <c r="N26" s="24">
        <v>1</v>
      </c>
      <c r="O26" s="23">
        <v>1</v>
      </c>
      <c r="P26" s="24">
        <v>1</v>
      </c>
      <c r="Q26" s="23">
        <v>1</v>
      </c>
      <c r="R26" s="24">
        <v>1</v>
      </c>
      <c r="S26" s="23">
        <v>1</v>
      </c>
      <c r="T26" s="24">
        <v>1</v>
      </c>
      <c r="U26" s="23">
        <v>1</v>
      </c>
      <c r="V26" s="24"/>
      <c r="W26" s="23"/>
      <c r="X26" s="24"/>
      <c r="Y26" s="23"/>
      <c r="Z26" s="24"/>
      <c r="AA26" s="23"/>
      <c r="AB26" s="24"/>
      <c r="AC26" s="23"/>
      <c r="AD26" s="24"/>
      <c r="AE26" s="23"/>
      <c r="AF26" s="24"/>
      <c r="AG26" s="27">
        <f t="shared" si="7"/>
        <v>9</v>
      </c>
      <c r="AH26" s="27">
        <v>0</v>
      </c>
      <c r="AI26" s="27">
        <f t="shared" si="1"/>
        <v>9</v>
      </c>
      <c r="AJ26" s="28">
        <f t="shared" si="8"/>
        <v>1</v>
      </c>
      <c r="AK26" s="29">
        <v>15</v>
      </c>
      <c r="AL26" s="29">
        <f t="shared" si="9"/>
        <v>135</v>
      </c>
      <c r="AM26" s="29">
        <f>SUM(AL26+'MONTH 8'!AM26)</f>
        <v>675</v>
      </c>
      <c r="AN26" s="29">
        <f>AK26*1200</f>
        <v>18000</v>
      </c>
      <c r="AO26" s="33">
        <f t="shared" si="5"/>
        <v>3.7499999999999999E-2</v>
      </c>
    </row>
    <row r="27" spans="1:41" ht="30" customHeight="1" x14ac:dyDescent="0.25">
      <c r="A27" s="6" t="s">
        <v>7</v>
      </c>
      <c r="B27" s="24"/>
      <c r="C27" s="23"/>
      <c r="D27" s="24"/>
      <c r="E27" s="23"/>
      <c r="F27" s="24"/>
      <c r="G27" s="23"/>
      <c r="H27" s="24"/>
      <c r="I27" s="23"/>
      <c r="J27" s="24"/>
      <c r="K27" s="23"/>
      <c r="L27" s="24"/>
      <c r="M27" s="23"/>
      <c r="N27" s="24">
        <v>1</v>
      </c>
      <c r="O27" s="23">
        <v>1</v>
      </c>
      <c r="P27" s="24">
        <v>1</v>
      </c>
      <c r="Q27" s="23">
        <v>1</v>
      </c>
      <c r="R27" s="24">
        <v>1</v>
      </c>
      <c r="S27" s="23">
        <v>1</v>
      </c>
      <c r="T27" s="24">
        <v>1</v>
      </c>
      <c r="U27" s="23">
        <v>1</v>
      </c>
      <c r="V27" s="24">
        <v>1</v>
      </c>
      <c r="W27" s="23"/>
      <c r="X27" s="24"/>
      <c r="Y27" s="23"/>
      <c r="Z27" s="24"/>
      <c r="AA27" s="23"/>
      <c r="AB27" s="24"/>
      <c r="AC27" s="23"/>
      <c r="AD27" s="24"/>
      <c r="AE27" s="23"/>
      <c r="AF27" s="24"/>
      <c r="AG27" s="27">
        <f t="shared" si="7"/>
        <v>9</v>
      </c>
      <c r="AH27" s="27">
        <v>0</v>
      </c>
      <c r="AI27" s="27">
        <f t="shared" si="1"/>
        <v>9</v>
      </c>
      <c r="AJ27" s="28">
        <f t="shared" si="8"/>
        <v>1</v>
      </c>
      <c r="AK27" s="29">
        <v>7.25</v>
      </c>
      <c r="AL27" s="29">
        <f t="shared" si="9"/>
        <v>65.25</v>
      </c>
      <c r="AM27" s="29">
        <f>SUM(AL27+'MONTH 8'!AM27)</f>
        <v>326.25</v>
      </c>
      <c r="AN27" s="29">
        <f t="shared" si="10"/>
        <v>1450</v>
      </c>
      <c r="AO27" s="33">
        <f t="shared" si="5"/>
        <v>0.22500000000000001</v>
      </c>
    </row>
    <row r="28" spans="1:41" ht="30" customHeight="1" x14ac:dyDescent="0.25">
      <c r="A28" s="6" t="s">
        <v>8</v>
      </c>
      <c r="B28" s="24"/>
      <c r="C28" s="23"/>
      <c r="D28" s="24"/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>
        <v>1</v>
      </c>
      <c r="P28" s="24">
        <v>1</v>
      </c>
      <c r="Q28" s="23">
        <v>1</v>
      </c>
      <c r="R28" s="24">
        <v>1</v>
      </c>
      <c r="S28" s="23">
        <v>1</v>
      </c>
      <c r="T28" s="24">
        <v>1</v>
      </c>
      <c r="U28" s="23">
        <v>1</v>
      </c>
      <c r="V28" s="24">
        <v>1</v>
      </c>
      <c r="W28" s="23">
        <v>1</v>
      </c>
      <c r="X28" s="24"/>
      <c r="Y28" s="23"/>
      <c r="Z28" s="24"/>
      <c r="AA28" s="23"/>
      <c r="AB28" s="24"/>
      <c r="AC28" s="23"/>
      <c r="AD28" s="24"/>
      <c r="AE28" s="23"/>
      <c r="AF28" s="24"/>
      <c r="AG28" s="27">
        <f t="shared" si="7"/>
        <v>9</v>
      </c>
      <c r="AH28" s="27">
        <v>0</v>
      </c>
      <c r="AI28" s="27">
        <f t="shared" si="1"/>
        <v>9</v>
      </c>
      <c r="AJ28" s="28">
        <f t="shared" si="8"/>
        <v>1</v>
      </c>
      <c r="AK28" s="29">
        <v>30</v>
      </c>
      <c r="AL28" s="29">
        <f t="shared" si="9"/>
        <v>270</v>
      </c>
      <c r="AM28" s="29">
        <f>SUM(AL28+'MONTH 8'!AM28)</f>
        <v>1350</v>
      </c>
      <c r="AN28" s="29">
        <f t="shared" si="10"/>
        <v>6000</v>
      </c>
      <c r="AO28" s="33">
        <f t="shared" si="5"/>
        <v>0.22500000000000001</v>
      </c>
    </row>
    <row r="29" spans="1:41" ht="30" customHeight="1" x14ac:dyDescent="0.25">
      <c r="A29" s="6" t="s">
        <v>9</v>
      </c>
      <c r="B29" s="24"/>
      <c r="C29" s="23"/>
      <c r="D29" s="24"/>
      <c r="E29" s="23"/>
      <c r="F29" s="24"/>
      <c r="G29" s="23"/>
      <c r="H29" s="24"/>
      <c r="I29" s="23"/>
      <c r="J29" s="24"/>
      <c r="K29" s="23"/>
      <c r="L29" s="24"/>
      <c r="M29" s="23"/>
      <c r="N29" s="24"/>
      <c r="O29" s="23"/>
      <c r="P29" s="24">
        <v>1</v>
      </c>
      <c r="Q29" s="23">
        <v>1</v>
      </c>
      <c r="R29" s="24">
        <v>1</v>
      </c>
      <c r="S29" s="23">
        <v>1</v>
      </c>
      <c r="T29" s="24">
        <v>1</v>
      </c>
      <c r="U29" s="23">
        <v>1</v>
      </c>
      <c r="V29" s="24">
        <v>1</v>
      </c>
      <c r="W29" s="23">
        <v>1</v>
      </c>
      <c r="X29" s="24">
        <v>1</v>
      </c>
      <c r="Y29" s="23"/>
      <c r="Z29" s="24"/>
      <c r="AA29" s="23"/>
      <c r="AB29" s="24"/>
      <c r="AC29" s="23"/>
      <c r="AD29" s="24"/>
      <c r="AE29" s="23"/>
      <c r="AF29" s="24"/>
      <c r="AG29" s="27">
        <f t="shared" si="7"/>
        <v>9</v>
      </c>
      <c r="AH29" s="27">
        <v>0</v>
      </c>
      <c r="AI29" s="27">
        <f t="shared" si="1"/>
        <v>9</v>
      </c>
      <c r="AJ29" s="28">
        <f t="shared" si="8"/>
        <v>1</v>
      </c>
      <c r="AK29" s="29">
        <v>30</v>
      </c>
      <c r="AL29" s="29">
        <f t="shared" si="9"/>
        <v>270</v>
      </c>
      <c r="AM29" s="29">
        <f>SUM(AL29+'MONTH 8'!AM29)</f>
        <v>1350</v>
      </c>
      <c r="AN29" s="29">
        <f t="shared" si="10"/>
        <v>6000</v>
      </c>
      <c r="AO29" s="33">
        <f t="shared" si="5"/>
        <v>0.22500000000000001</v>
      </c>
    </row>
    <row r="30" spans="1:41" ht="30" customHeight="1" x14ac:dyDescent="0.25">
      <c r="A30" s="6" t="s">
        <v>16</v>
      </c>
      <c r="B30" s="24"/>
      <c r="C30" s="23"/>
      <c r="D30" s="24"/>
      <c r="E30" s="23"/>
      <c r="F30" s="24"/>
      <c r="G30" s="23"/>
      <c r="H30" s="24"/>
      <c r="I30" s="23"/>
      <c r="J30" s="24"/>
      <c r="K30" s="23"/>
      <c r="L30" s="24"/>
      <c r="M30" s="23"/>
      <c r="N30" s="24"/>
      <c r="O30" s="23"/>
      <c r="P30" s="24"/>
      <c r="Q30" s="23">
        <v>1</v>
      </c>
      <c r="R30" s="24">
        <v>1</v>
      </c>
      <c r="S30" s="23">
        <v>1</v>
      </c>
      <c r="T30" s="24">
        <v>1</v>
      </c>
      <c r="U30" s="23">
        <v>1</v>
      </c>
      <c r="V30" s="24">
        <v>1</v>
      </c>
      <c r="W30" s="23">
        <v>1</v>
      </c>
      <c r="X30" s="24">
        <v>1</v>
      </c>
      <c r="Y30" s="23">
        <v>1</v>
      </c>
      <c r="Z30" s="24"/>
      <c r="AA30" s="23"/>
      <c r="AB30" s="24"/>
      <c r="AC30" s="23"/>
      <c r="AD30" s="24"/>
      <c r="AE30" s="23"/>
      <c r="AF30" s="24"/>
      <c r="AG30" s="27">
        <f t="shared" si="7"/>
        <v>9</v>
      </c>
      <c r="AH30" s="27">
        <v>0</v>
      </c>
      <c r="AI30" s="27">
        <f t="shared" si="1"/>
        <v>9</v>
      </c>
      <c r="AJ30" s="28">
        <f t="shared" si="8"/>
        <v>1</v>
      </c>
      <c r="AK30" s="29">
        <v>7.25</v>
      </c>
      <c r="AL30" s="29">
        <f t="shared" si="9"/>
        <v>65.25</v>
      </c>
      <c r="AM30" s="29">
        <f>SUM(AL30+'MONTH 8'!AM30)</f>
        <v>326.25</v>
      </c>
      <c r="AN30" s="29">
        <f t="shared" si="10"/>
        <v>1450</v>
      </c>
      <c r="AO30" s="33">
        <f t="shared" si="5"/>
        <v>0.22500000000000001</v>
      </c>
    </row>
    <row r="31" spans="1:41" ht="30" customHeight="1" x14ac:dyDescent="0.25">
      <c r="A31" s="6" t="s">
        <v>15</v>
      </c>
      <c r="B31" s="24"/>
      <c r="C31" s="23"/>
      <c r="D31" s="24"/>
      <c r="E31" s="23"/>
      <c r="F31" s="24"/>
      <c r="G31" s="23"/>
      <c r="H31" s="24"/>
      <c r="I31" s="23"/>
      <c r="J31" s="24"/>
      <c r="K31" s="23"/>
      <c r="L31" s="24"/>
      <c r="M31" s="23"/>
      <c r="N31" s="24"/>
      <c r="O31" s="23"/>
      <c r="P31" s="24"/>
      <c r="Q31" s="23"/>
      <c r="R31" s="24">
        <v>1</v>
      </c>
      <c r="S31" s="23">
        <v>1</v>
      </c>
      <c r="T31" s="24">
        <v>1</v>
      </c>
      <c r="U31" s="23">
        <v>1</v>
      </c>
      <c r="V31" s="24">
        <v>1</v>
      </c>
      <c r="W31" s="23">
        <v>1</v>
      </c>
      <c r="X31" s="24">
        <v>1</v>
      </c>
      <c r="Y31" s="23">
        <v>1</v>
      </c>
      <c r="Z31" s="24">
        <v>1</v>
      </c>
      <c r="AA31" s="23"/>
      <c r="AB31" s="24"/>
      <c r="AC31" s="23"/>
      <c r="AD31" s="24"/>
      <c r="AE31" s="23"/>
      <c r="AF31" s="24"/>
      <c r="AG31" s="27">
        <f t="shared" si="7"/>
        <v>9</v>
      </c>
      <c r="AH31" s="27">
        <v>0</v>
      </c>
      <c r="AI31" s="27">
        <f t="shared" si="1"/>
        <v>9</v>
      </c>
      <c r="AJ31" s="28">
        <f t="shared" si="8"/>
        <v>1</v>
      </c>
      <c r="AK31" s="29">
        <v>15</v>
      </c>
      <c r="AL31" s="29">
        <f t="shared" si="9"/>
        <v>135</v>
      </c>
      <c r="AM31" s="29">
        <f>SUM(AL31+'MONTH 8'!AM31)</f>
        <v>675</v>
      </c>
      <c r="AN31" s="29">
        <f t="shared" si="10"/>
        <v>3000</v>
      </c>
      <c r="AO31" s="33">
        <f t="shared" si="5"/>
        <v>0.22500000000000001</v>
      </c>
    </row>
    <row r="32" spans="1:41" ht="17.399999999999999" customHeight="1" x14ac:dyDescent="0.25">
      <c r="A32" s="36" t="s">
        <v>55</v>
      </c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9"/>
      <c r="AH32" s="39"/>
      <c r="AI32" s="39"/>
      <c r="AJ32" s="39"/>
      <c r="AK32" s="39"/>
      <c r="AL32" s="39"/>
      <c r="AM32" s="39"/>
      <c r="AN32" s="39"/>
      <c r="AO32" s="39"/>
    </row>
    <row r="33" spans="1:41" ht="30" customHeight="1" x14ac:dyDescent="0.25">
      <c r="A33" s="5" t="s">
        <v>48</v>
      </c>
      <c r="B33" s="24"/>
      <c r="C33" s="23"/>
      <c r="D33" s="24"/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Q33" s="23"/>
      <c r="R33" s="24"/>
      <c r="S33" s="23">
        <v>1</v>
      </c>
      <c r="T33" s="24">
        <v>1</v>
      </c>
      <c r="U33" s="23">
        <v>1</v>
      </c>
      <c r="V33" s="24">
        <v>1</v>
      </c>
      <c r="W33" s="23">
        <v>1</v>
      </c>
      <c r="X33" s="24">
        <v>1</v>
      </c>
      <c r="Y33" s="23">
        <v>1</v>
      </c>
      <c r="Z33" s="24">
        <v>1</v>
      </c>
      <c r="AA33" s="23">
        <v>1</v>
      </c>
      <c r="AB33" s="24"/>
      <c r="AC33" s="23"/>
      <c r="AD33" s="24"/>
      <c r="AE33" s="23"/>
      <c r="AF33" s="24"/>
      <c r="AG33" s="27">
        <f t="shared" ref="AG33:AG44" si="11">SUM(B33:AF33)</f>
        <v>9</v>
      </c>
      <c r="AH33" s="27">
        <v>0</v>
      </c>
      <c r="AI33" s="27">
        <f t="shared" si="1"/>
        <v>9</v>
      </c>
      <c r="AJ33" s="28">
        <f t="shared" ref="AJ33:AJ44" si="12">(AG33+AH33)/AI33</f>
        <v>1</v>
      </c>
      <c r="AK33" s="29">
        <v>7.25</v>
      </c>
      <c r="AL33" s="29">
        <f t="shared" ref="AL33:AL44" si="13">AK33*AG33</f>
        <v>65.25</v>
      </c>
      <c r="AM33" s="29">
        <f>SUM(AL33+'MONTH 8'!AM33)</f>
        <v>326.25</v>
      </c>
      <c r="AN33" s="29">
        <f t="shared" si="10"/>
        <v>1450</v>
      </c>
      <c r="AO33" s="33">
        <f t="shared" si="5"/>
        <v>0.22500000000000001</v>
      </c>
    </row>
    <row r="34" spans="1:41" ht="30" customHeight="1" x14ac:dyDescent="0.25">
      <c r="A34" s="5" t="s">
        <v>37</v>
      </c>
      <c r="B34" s="24"/>
      <c r="C34" s="23"/>
      <c r="D34" s="24"/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3"/>
      <c r="R34" s="24"/>
      <c r="S34" s="23"/>
      <c r="T34" s="24">
        <v>1</v>
      </c>
      <c r="U34" s="23">
        <v>1</v>
      </c>
      <c r="V34" s="24">
        <v>1</v>
      </c>
      <c r="W34" s="23">
        <v>1</v>
      </c>
      <c r="X34" s="24">
        <v>1</v>
      </c>
      <c r="Y34" s="23">
        <v>1</v>
      </c>
      <c r="Z34" s="24">
        <v>1</v>
      </c>
      <c r="AA34" s="23">
        <v>1</v>
      </c>
      <c r="AB34" s="24">
        <v>1</v>
      </c>
      <c r="AC34" s="23"/>
      <c r="AD34" s="24"/>
      <c r="AE34" s="23"/>
      <c r="AF34" s="24"/>
      <c r="AG34" s="27">
        <f t="shared" si="11"/>
        <v>9</v>
      </c>
      <c r="AH34" s="27">
        <v>0</v>
      </c>
      <c r="AI34" s="27">
        <f t="shared" si="1"/>
        <v>9</v>
      </c>
      <c r="AJ34" s="28">
        <f t="shared" si="12"/>
        <v>1</v>
      </c>
      <c r="AK34" s="29">
        <v>7.25</v>
      </c>
      <c r="AL34" s="29">
        <f t="shared" si="13"/>
        <v>65.25</v>
      </c>
      <c r="AM34" s="29">
        <f>SUM(AL34+'MONTH 8'!AM34)</f>
        <v>326.25</v>
      </c>
      <c r="AN34" s="29">
        <f t="shared" si="10"/>
        <v>1450</v>
      </c>
      <c r="AO34" s="33">
        <f t="shared" si="5"/>
        <v>0.22500000000000001</v>
      </c>
    </row>
    <row r="35" spans="1:41" ht="30" customHeight="1" x14ac:dyDescent="0.25">
      <c r="A35" s="6" t="s">
        <v>0</v>
      </c>
      <c r="B35" s="24"/>
      <c r="C35" s="23"/>
      <c r="D35" s="24"/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>
        <v>1</v>
      </c>
      <c r="V35" s="24">
        <v>1</v>
      </c>
      <c r="W35" s="23">
        <v>1</v>
      </c>
      <c r="X35" s="24">
        <v>1</v>
      </c>
      <c r="Y35" s="23">
        <v>1</v>
      </c>
      <c r="Z35" s="24">
        <v>1</v>
      </c>
      <c r="AA35" s="23">
        <v>1</v>
      </c>
      <c r="AB35" s="24">
        <v>1</v>
      </c>
      <c r="AC35" s="23">
        <v>1</v>
      </c>
      <c r="AD35" s="24"/>
      <c r="AE35" s="23"/>
      <c r="AF35" s="24"/>
      <c r="AG35" s="27">
        <f t="shared" si="11"/>
        <v>9</v>
      </c>
      <c r="AH35" s="27">
        <v>0</v>
      </c>
      <c r="AI35" s="27">
        <f t="shared" si="1"/>
        <v>9</v>
      </c>
      <c r="AJ35" s="28">
        <f t="shared" si="12"/>
        <v>1</v>
      </c>
      <c r="AK35" s="29">
        <v>7.25</v>
      </c>
      <c r="AL35" s="29">
        <f t="shared" si="13"/>
        <v>65.25</v>
      </c>
      <c r="AM35" s="29">
        <f>SUM(AL35+'MONTH 8'!AM35)</f>
        <v>326.25</v>
      </c>
      <c r="AN35" s="29">
        <f t="shared" si="10"/>
        <v>1450</v>
      </c>
      <c r="AO35" s="33">
        <f t="shared" si="5"/>
        <v>0.22500000000000001</v>
      </c>
    </row>
    <row r="36" spans="1:41" ht="30" customHeight="1" x14ac:dyDescent="0.25">
      <c r="A36" s="6" t="s">
        <v>27</v>
      </c>
      <c r="B36" s="24"/>
      <c r="C36" s="23"/>
      <c r="D36" s="24"/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>
        <v>1</v>
      </c>
      <c r="W36" s="23">
        <v>1</v>
      </c>
      <c r="X36" s="24">
        <v>1</v>
      </c>
      <c r="Y36" s="23">
        <v>1</v>
      </c>
      <c r="Z36" s="24">
        <v>1</v>
      </c>
      <c r="AA36" s="23">
        <v>1</v>
      </c>
      <c r="AB36" s="24">
        <v>1</v>
      </c>
      <c r="AC36" s="23">
        <v>1</v>
      </c>
      <c r="AD36" s="24">
        <v>1</v>
      </c>
      <c r="AE36" s="23"/>
      <c r="AF36" s="24"/>
      <c r="AG36" s="27">
        <f t="shared" si="11"/>
        <v>9</v>
      </c>
      <c r="AH36" s="27">
        <v>0</v>
      </c>
      <c r="AI36" s="27">
        <f t="shared" si="1"/>
        <v>9</v>
      </c>
      <c r="AJ36" s="28">
        <f t="shared" si="12"/>
        <v>1</v>
      </c>
      <c r="AK36" s="29">
        <v>7.25</v>
      </c>
      <c r="AL36" s="29">
        <f t="shared" si="13"/>
        <v>65.25</v>
      </c>
      <c r="AM36" s="29">
        <f>SUM(AL36+'MONTH 8'!AM36)</f>
        <v>326.25</v>
      </c>
      <c r="AN36" s="29">
        <f t="shared" si="10"/>
        <v>1450</v>
      </c>
      <c r="AO36" s="33">
        <f t="shared" si="5"/>
        <v>0.22500000000000001</v>
      </c>
    </row>
    <row r="37" spans="1:41" ht="30" customHeight="1" x14ac:dyDescent="0.25">
      <c r="A37" s="6" t="s">
        <v>24</v>
      </c>
      <c r="B37" s="24"/>
      <c r="C37" s="23"/>
      <c r="D37" s="24"/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>
        <v>1</v>
      </c>
      <c r="X37" s="24">
        <v>1</v>
      </c>
      <c r="Y37" s="23">
        <v>1</v>
      </c>
      <c r="Z37" s="24">
        <v>1</v>
      </c>
      <c r="AA37" s="23">
        <v>1</v>
      </c>
      <c r="AB37" s="24">
        <v>1</v>
      </c>
      <c r="AC37" s="23">
        <v>1</v>
      </c>
      <c r="AD37" s="24">
        <v>1</v>
      </c>
      <c r="AE37" s="23">
        <v>1</v>
      </c>
      <c r="AF37" s="24"/>
      <c r="AG37" s="27">
        <f t="shared" si="11"/>
        <v>9</v>
      </c>
      <c r="AH37" s="27">
        <v>0</v>
      </c>
      <c r="AI37" s="27">
        <f t="shared" si="1"/>
        <v>9</v>
      </c>
      <c r="AJ37" s="28">
        <f t="shared" si="12"/>
        <v>1</v>
      </c>
      <c r="AK37" s="29">
        <v>7.25</v>
      </c>
      <c r="AL37" s="29">
        <f t="shared" si="13"/>
        <v>65.25</v>
      </c>
      <c r="AM37" s="29">
        <f>SUM(AL37+'MONTH 8'!AM37)</f>
        <v>326.25</v>
      </c>
      <c r="AN37" s="29">
        <f t="shared" si="10"/>
        <v>1450</v>
      </c>
      <c r="AO37" s="33">
        <f t="shared" si="5"/>
        <v>0.22500000000000001</v>
      </c>
    </row>
    <row r="38" spans="1:41" ht="30" customHeight="1" x14ac:dyDescent="0.25">
      <c r="A38" s="6" t="s">
        <v>38</v>
      </c>
      <c r="B38" s="24"/>
      <c r="C38" s="23"/>
      <c r="D38" s="24"/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/>
      <c r="X38" s="24">
        <v>1</v>
      </c>
      <c r="Y38" s="23">
        <v>1</v>
      </c>
      <c r="Z38" s="24">
        <v>1</v>
      </c>
      <c r="AA38" s="23">
        <v>1</v>
      </c>
      <c r="AB38" s="24">
        <v>1</v>
      </c>
      <c r="AC38" s="23">
        <v>1</v>
      </c>
      <c r="AD38" s="24">
        <v>1</v>
      </c>
      <c r="AE38" s="23">
        <v>1</v>
      </c>
      <c r="AF38" s="24">
        <v>1</v>
      </c>
      <c r="AG38" s="27">
        <f t="shared" si="11"/>
        <v>9</v>
      </c>
      <c r="AH38" s="27">
        <v>0</v>
      </c>
      <c r="AI38" s="27">
        <f t="shared" si="1"/>
        <v>9</v>
      </c>
      <c r="AJ38" s="28">
        <f t="shared" si="12"/>
        <v>1</v>
      </c>
      <c r="AK38" s="29">
        <v>7.25</v>
      </c>
      <c r="AL38" s="29">
        <f t="shared" si="13"/>
        <v>65.25</v>
      </c>
      <c r="AM38" s="29">
        <f>SUM(AL38+'MONTH 8'!AM38)</f>
        <v>326.25</v>
      </c>
      <c r="AN38" s="29">
        <f t="shared" si="10"/>
        <v>1450</v>
      </c>
      <c r="AO38" s="33">
        <f t="shared" si="5"/>
        <v>0.22500000000000001</v>
      </c>
    </row>
    <row r="39" spans="1:41" ht="30" customHeight="1" x14ac:dyDescent="0.25">
      <c r="A39" s="6" t="s">
        <v>11</v>
      </c>
      <c r="B39" s="24">
        <v>1</v>
      </c>
      <c r="C39" s="23"/>
      <c r="D39" s="24"/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/>
      <c r="X39" s="24"/>
      <c r="Y39" s="23">
        <v>1</v>
      </c>
      <c r="Z39" s="24">
        <v>1</v>
      </c>
      <c r="AA39" s="23">
        <v>1</v>
      </c>
      <c r="AB39" s="24">
        <v>1</v>
      </c>
      <c r="AC39" s="23">
        <v>1</v>
      </c>
      <c r="AD39" s="24">
        <v>1</v>
      </c>
      <c r="AE39" s="23">
        <v>1</v>
      </c>
      <c r="AF39" s="24">
        <v>1</v>
      </c>
      <c r="AG39" s="27">
        <f t="shared" si="11"/>
        <v>9</v>
      </c>
      <c r="AH39" s="27">
        <v>0</v>
      </c>
      <c r="AI39" s="27">
        <f t="shared" si="1"/>
        <v>9</v>
      </c>
      <c r="AJ39" s="28">
        <f t="shared" si="12"/>
        <v>1</v>
      </c>
      <c r="AK39" s="29">
        <v>7.25</v>
      </c>
      <c r="AL39" s="29">
        <f t="shared" si="13"/>
        <v>65.25</v>
      </c>
      <c r="AM39" s="29">
        <f>SUM(AL39+'MONTH 8'!AM39)</f>
        <v>326.25</v>
      </c>
      <c r="AN39" s="29">
        <f t="shared" si="10"/>
        <v>1450</v>
      </c>
      <c r="AO39" s="33">
        <f t="shared" si="5"/>
        <v>0.22500000000000001</v>
      </c>
    </row>
    <row r="40" spans="1:41" ht="30" customHeight="1" x14ac:dyDescent="0.25">
      <c r="A40" s="6" t="s">
        <v>61</v>
      </c>
      <c r="B40" s="24">
        <v>1</v>
      </c>
      <c r="C40" s="23">
        <v>1</v>
      </c>
      <c r="D40" s="24"/>
      <c r="E40" s="23"/>
      <c r="F40" s="24"/>
      <c r="G40" s="23"/>
      <c r="H40" s="24"/>
      <c r="I40" s="23"/>
      <c r="J40" s="24"/>
      <c r="K40" s="23"/>
      <c r="L40" s="24"/>
      <c r="M40" s="23"/>
      <c r="N40" s="24"/>
      <c r="O40" s="23"/>
      <c r="P40" s="24"/>
      <c r="Q40" s="23"/>
      <c r="R40" s="24"/>
      <c r="S40" s="23"/>
      <c r="T40" s="24"/>
      <c r="U40" s="23"/>
      <c r="V40" s="24"/>
      <c r="W40" s="23"/>
      <c r="X40" s="24"/>
      <c r="Y40" s="23"/>
      <c r="Z40" s="24">
        <v>1</v>
      </c>
      <c r="AA40" s="23">
        <v>1</v>
      </c>
      <c r="AB40" s="24">
        <v>1</v>
      </c>
      <c r="AC40" s="23">
        <v>1</v>
      </c>
      <c r="AD40" s="24">
        <v>1</v>
      </c>
      <c r="AE40" s="23">
        <v>1</v>
      </c>
      <c r="AF40" s="24">
        <v>1</v>
      </c>
      <c r="AG40" s="27">
        <f t="shared" si="11"/>
        <v>9</v>
      </c>
      <c r="AH40" s="27">
        <v>0</v>
      </c>
      <c r="AI40" s="27">
        <f t="shared" si="1"/>
        <v>9</v>
      </c>
      <c r="AJ40" s="28">
        <f t="shared" si="12"/>
        <v>1</v>
      </c>
      <c r="AK40" s="29">
        <v>7.25</v>
      </c>
      <c r="AL40" s="29">
        <f t="shared" si="13"/>
        <v>65.25</v>
      </c>
      <c r="AM40" s="29">
        <f>SUM(AL40+'MONTH 8'!AM40)</f>
        <v>326.25</v>
      </c>
      <c r="AN40" s="29">
        <f t="shared" si="10"/>
        <v>1450</v>
      </c>
      <c r="AO40" s="33">
        <f t="shared" si="5"/>
        <v>0.22500000000000001</v>
      </c>
    </row>
    <row r="41" spans="1:41" ht="30" customHeight="1" x14ac:dyDescent="0.25">
      <c r="A41" s="6" t="s">
        <v>62</v>
      </c>
      <c r="B41" s="24">
        <v>1</v>
      </c>
      <c r="C41" s="23">
        <v>1</v>
      </c>
      <c r="D41" s="24">
        <v>1</v>
      </c>
      <c r="E41" s="23"/>
      <c r="F41" s="24"/>
      <c r="G41" s="23"/>
      <c r="H41" s="24"/>
      <c r="I41" s="23"/>
      <c r="J41" s="24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/>
      <c r="V41" s="24"/>
      <c r="W41" s="23"/>
      <c r="X41" s="24"/>
      <c r="Y41" s="23"/>
      <c r="Z41" s="24"/>
      <c r="AA41" s="23">
        <v>1</v>
      </c>
      <c r="AB41" s="24">
        <v>1</v>
      </c>
      <c r="AC41" s="23">
        <v>1</v>
      </c>
      <c r="AD41" s="24">
        <v>1</v>
      </c>
      <c r="AE41" s="23">
        <v>1</v>
      </c>
      <c r="AF41" s="24">
        <v>1</v>
      </c>
      <c r="AG41" s="27">
        <f t="shared" si="11"/>
        <v>9</v>
      </c>
      <c r="AH41" s="27">
        <v>0</v>
      </c>
      <c r="AI41" s="27">
        <f t="shared" si="1"/>
        <v>9</v>
      </c>
      <c r="AJ41" s="28">
        <f t="shared" si="12"/>
        <v>1</v>
      </c>
      <c r="AK41" s="29">
        <v>7.25</v>
      </c>
      <c r="AL41" s="29">
        <f t="shared" si="13"/>
        <v>65.25</v>
      </c>
      <c r="AM41" s="29">
        <f>SUM(AL41+'MONTH 8'!AM41)</f>
        <v>326.25</v>
      </c>
      <c r="AN41" s="29">
        <f t="shared" si="10"/>
        <v>1450</v>
      </c>
      <c r="AO41" s="33">
        <f t="shared" si="5"/>
        <v>0.22500000000000001</v>
      </c>
    </row>
    <row r="42" spans="1:41" ht="30" customHeight="1" x14ac:dyDescent="0.25">
      <c r="A42" s="5" t="s">
        <v>12</v>
      </c>
      <c r="B42" s="24">
        <v>1</v>
      </c>
      <c r="C42" s="23">
        <v>1</v>
      </c>
      <c r="D42" s="24">
        <v>1</v>
      </c>
      <c r="E42" s="23">
        <v>1</v>
      </c>
      <c r="F42" s="24"/>
      <c r="G42" s="23"/>
      <c r="H42" s="24"/>
      <c r="I42" s="23"/>
      <c r="J42" s="24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/>
      <c r="X42" s="24"/>
      <c r="Y42" s="23"/>
      <c r="Z42" s="24"/>
      <c r="AA42" s="23"/>
      <c r="AB42" s="24">
        <v>1</v>
      </c>
      <c r="AC42" s="23">
        <v>1</v>
      </c>
      <c r="AD42" s="24">
        <v>1</v>
      </c>
      <c r="AE42" s="23">
        <v>1</v>
      </c>
      <c r="AF42" s="24">
        <v>1</v>
      </c>
      <c r="AG42" s="27">
        <f t="shared" si="11"/>
        <v>9</v>
      </c>
      <c r="AH42" s="27">
        <v>0</v>
      </c>
      <c r="AI42" s="27">
        <f t="shared" si="1"/>
        <v>9</v>
      </c>
      <c r="AJ42" s="28">
        <f t="shared" si="12"/>
        <v>1</v>
      </c>
      <c r="AK42" s="29">
        <v>7.25</v>
      </c>
      <c r="AL42" s="29">
        <f t="shared" si="13"/>
        <v>65.25</v>
      </c>
      <c r="AM42" s="29">
        <f>SUM(AL42+'MONTH 8'!AM42)</f>
        <v>326.25</v>
      </c>
      <c r="AN42" s="29">
        <f t="shared" si="10"/>
        <v>1450</v>
      </c>
      <c r="AO42" s="33">
        <f t="shared" si="5"/>
        <v>0.22500000000000001</v>
      </c>
    </row>
    <row r="43" spans="1:41" ht="30" customHeight="1" x14ac:dyDescent="0.25">
      <c r="A43" s="6" t="s">
        <v>13</v>
      </c>
      <c r="B43" s="24">
        <v>1</v>
      </c>
      <c r="C43" s="23">
        <v>1</v>
      </c>
      <c r="D43" s="24">
        <v>1</v>
      </c>
      <c r="E43" s="23">
        <v>1</v>
      </c>
      <c r="F43" s="24">
        <v>1</v>
      </c>
      <c r="G43" s="23"/>
      <c r="H43" s="24"/>
      <c r="I43" s="23"/>
      <c r="J43" s="24"/>
      <c r="K43" s="23"/>
      <c r="L43" s="24"/>
      <c r="M43" s="23"/>
      <c r="N43" s="24"/>
      <c r="O43" s="23"/>
      <c r="P43" s="24"/>
      <c r="Q43" s="23"/>
      <c r="R43" s="24"/>
      <c r="S43" s="23"/>
      <c r="T43" s="24"/>
      <c r="U43" s="23"/>
      <c r="V43" s="24"/>
      <c r="W43" s="23"/>
      <c r="X43" s="24"/>
      <c r="Y43" s="23"/>
      <c r="Z43" s="24"/>
      <c r="AA43" s="23"/>
      <c r="AB43" s="24"/>
      <c r="AC43" s="23">
        <v>1</v>
      </c>
      <c r="AD43" s="24">
        <v>1</v>
      </c>
      <c r="AE43" s="23">
        <v>1</v>
      </c>
      <c r="AF43" s="24">
        <v>1</v>
      </c>
      <c r="AG43" s="27">
        <f t="shared" si="11"/>
        <v>9</v>
      </c>
      <c r="AH43" s="27">
        <v>0</v>
      </c>
      <c r="AI43" s="27">
        <f t="shared" si="1"/>
        <v>9</v>
      </c>
      <c r="AJ43" s="28">
        <f t="shared" si="12"/>
        <v>1</v>
      </c>
      <c r="AK43" s="29">
        <v>7.25</v>
      </c>
      <c r="AL43" s="29">
        <f t="shared" si="13"/>
        <v>65.25</v>
      </c>
      <c r="AM43" s="29">
        <f>SUM(AL43+'MONTH 8'!AM43)</f>
        <v>326.25</v>
      </c>
      <c r="AN43" s="29">
        <f t="shared" si="10"/>
        <v>1450</v>
      </c>
      <c r="AO43" s="33">
        <f t="shared" si="5"/>
        <v>0.22500000000000001</v>
      </c>
    </row>
    <row r="44" spans="1:41" ht="30" customHeight="1" x14ac:dyDescent="0.25">
      <c r="A44" s="6" t="s">
        <v>47</v>
      </c>
      <c r="B44" s="24">
        <v>1</v>
      </c>
      <c r="C44" s="23">
        <v>1</v>
      </c>
      <c r="D44" s="24">
        <v>1</v>
      </c>
      <c r="E44" s="23">
        <v>1</v>
      </c>
      <c r="F44" s="24">
        <v>1</v>
      </c>
      <c r="G44" s="23">
        <v>1</v>
      </c>
      <c r="H44" s="24"/>
      <c r="I44" s="23"/>
      <c r="J44" s="24"/>
      <c r="K44" s="23"/>
      <c r="L44" s="24"/>
      <c r="M44" s="23"/>
      <c r="N44" s="24"/>
      <c r="O44" s="23"/>
      <c r="P44" s="24"/>
      <c r="Q44" s="23"/>
      <c r="R44" s="24"/>
      <c r="S44" s="23"/>
      <c r="T44" s="24"/>
      <c r="U44" s="23"/>
      <c r="V44" s="24"/>
      <c r="W44" s="23"/>
      <c r="X44" s="24"/>
      <c r="Y44" s="23"/>
      <c r="Z44" s="24"/>
      <c r="AA44" s="23"/>
      <c r="AB44" s="24"/>
      <c r="AC44" s="23"/>
      <c r="AD44" s="24">
        <v>1</v>
      </c>
      <c r="AE44" s="23">
        <v>1</v>
      </c>
      <c r="AF44" s="24">
        <v>1</v>
      </c>
      <c r="AG44" s="27">
        <f t="shared" si="11"/>
        <v>9</v>
      </c>
      <c r="AH44" s="27">
        <v>0</v>
      </c>
      <c r="AI44" s="27">
        <f t="shared" si="1"/>
        <v>9</v>
      </c>
      <c r="AJ44" s="28">
        <f t="shared" si="12"/>
        <v>1</v>
      </c>
      <c r="AK44" s="29">
        <v>7.25</v>
      </c>
      <c r="AL44" s="29">
        <f t="shared" si="13"/>
        <v>65.25</v>
      </c>
      <c r="AM44" s="29">
        <f>SUM(AL44+'MONTH 8'!AM44)</f>
        <v>326.25</v>
      </c>
      <c r="AN44" s="29">
        <f t="shared" si="10"/>
        <v>1450</v>
      </c>
      <c r="AO44" s="33">
        <f t="shared" si="5"/>
        <v>0.22500000000000001</v>
      </c>
    </row>
    <row r="45" spans="1:41" ht="17.399999999999999" customHeight="1" x14ac:dyDescent="0.25">
      <c r="A45" s="36" t="s">
        <v>57</v>
      </c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9"/>
      <c r="AH45" s="39"/>
      <c r="AI45" s="39"/>
      <c r="AJ45" s="39"/>
      <c r="AK45" s="39"/>
      <c r="AL45" s="39"/>
      <c r="AM45" s="39"/>
      <c r="AN45" s="39"/>
      <c r="AO45" s="39"/>
    </row>
    <row r="46" spans="1:41" ht="30" customHeight="1" x14ac:dyDescent="0.25">
      <c r="A46" s="5" t="s">
        <v>63</v>
      </c>
      <c r="B46" s="24">
        <v>1</v>
      </c>
      <c r="C46" s="23">
        <v>1</v>
      </c>
      <c r="D46" s="24">
        <v>1</v>
      </c>
      <c r="E46" s="23">
        <v>1</v>
      </c>
      <c r="F46" s="24">
        <v>1</v>
      </c>
      <c r="G46" s="23">
        <v>1</v>
      </c>
      <c r="H46" s="24">
        <v>1</v>
      </c>
      <c r="I46" s="23"/>
      <c r="J46" s="24"/>
      <c r="K46" s="23"/>
      <c r="L46" s="24"/>
      <c r="M46" s="23"/>
      <c r="N46" s="24"/>
      <c r="O46" s="23"/>
      <c r="P46" s="24"/>
      <c r="Q46" s="23"/>
      <c r="R46" s="24"/>
      <c r="S46" s="23"/>
      <c r="T46" s="24"/>
      <c r="U46" s="23"/>
      <c r="V46" s="24"/>
      <c r="W46" s="23"/>
      <c r="X46" s="24"/>
      <c r="Y46" s="23"/>
      <c r="Z46" s="24"/>
      <c r="AA46" s="23"/>
      <c r="AB46" s="24"/>
      <c r="AC46" s="23"/>
      <c r="AD46" s="24"/>
      <c r="AE46" s="23">
        <v>1</v>
      </c>
      <c r="AF46" s="24">
        <v>1</v>
      </c>
      <c r="AG46" s="27">
        <f t="shared" ref="AG46:AG49" si="14">SUM(B46:AF46)</f>
        <v>9</v>
      </c>
      <c r="AH46" s="27">
        <v>0</v>
      </c>
      <c r="AI46" s="27">
        <f t="shared" si="1"/>
        <v>9</v>
      </c>
      <c r="AJ46" s="28">
        <f t="shared" ref="AJ46:AJ49" si="15">(AG46+AH46)/AI46</f>
        <v>1</v>
      </c>
      <c r="AK46" s="29">
        <v>7.25</v>
      </c>
      <c r="AL46" s="29">
        <f t="shared" ref="AL46:AL49" si="16">AK46*AG46</f>
        <v>65.25</v>
      </c>
      <c r="AM46" s="29">
        <f>SUM(AL46+'MONTH 8'!AM46)</f>
        <v>326.25</v>
      </c>
      <c r="AN46" s="29">
        <f t="shared" si="10"/>
        <v>1450</v>
      </c>
      <c r="AO46" s="33">
        <f t="shared" si="5"/>
        <v>0.22500000000000001</v>
      </c>
    </row>
    <row r="47" spans="1:41" ht="30" customHeight="1" x14ac:dyDescent="0.25">
      <c r="A47" s="6" t="s">
        <v>36</v>
      </c>
      <c r="B47" s="22">
        <v>1</v>
      </c>
      <c r="C47" s="23">
        <v>1</v>
      </c>
      <c r="D47" s="24">
        <v>1</v>
      </c>
      <c r="E47" s="23">
        <v>1</v>
      </c>
      <c r="F47" s="24">
        <v>1</v>
      </c>
      <c r="G47" s="23">
        <v>1</v>
      </c>
      <c r="H47" s="24">
        <v>1</v>
      </c>
      <c r="I47" s="23">
        <v>1</v>
      </c>
      <c r="J47" s="24"/>
      <c r="K47" s="23"/>
      <c r="L47" s="24"/>
      <c r="M47" s="23"/>
      <c r="N47" s="24"/>
      <c r="O47" s="23"/>
      <c r="P47" s="24"/>
      <c r="Q47" s="23"/>
      <c r="R47" s="24"/>
      <c r="S47" s="23"/>
      <c r="T47" s="24"/>
      <c r="U47" s="23"/>
      <c r="V47" s="24"/>
      <c r="W47" s="23"/>
      <c r="X47" s="24"/>
      <c r="Y47" s="23"/>
      <c r="Z47" s="24"/>
      <c r="AA47" s="23"/>
      <c r="AB47" s="24"/>
      <c r="AC47" s="23"/>
      <c r="AD47" s="24"/>
      <c r="AE47" s="23"/>
      <c r="AF47" s="24">
        <v>1</v>
      </c>
      <c r="AG47" s="27">
        <f t="shared" si="14"/>
        <v>9</v>
      </c>
      <c r="AH47" s="27">
        <v>0</v>
      </c>
      <c r="AI47" s="27">
        <f t="shared" si="1"/>
        <v>9</v>
      </c>
      <c r="AJ47" s="28">
        <f t="shared" si="15"/>
        <v>1</v>
      </c>
      <c r="AK47" s="29">
        <v>7.25</v>
      </c>
      <c r="AL47" s="29">
        <f t="shared" si="16"/>
        <v>65.25</v>
      </c>
      <c r="AM47" s="29">
        <f>SUM(AL47+'MONTH 8'!AM47)</f>
        <v>326.25</v>
      </c>
      <c r="AN47" s="29">
        <f>AK47*25</f>
        <v>181.25</v>
      </c>
      <c r="AO47" s="33">
        <f t="shared" si="5"/>
        <v>1.8</v>
      </c>
    </row>
    <row r="48" spans="1:41" ht="30" customHeight="1" x14ac:dyDescent="0.25">
      <c r="A48" s="6" t="s">
        <v>18</v>
      </c>
      <c r="B48" s="24">
        <v>1</v>
      </c>
      <c r="C48" s="23">
        <v>1</v>
      </c>
      <c r="D48" s="24">
        <v>1</v>
      </c>
      <c r="E48" s="23">
        <v>1</v>
      </c>
      <c r="F48" s="24">
        <v>1</v>
      </c>
      <c r="G48" s="23">
        <v>1</v>
      </c>
      <c r="H48" s="24">
        <v>1</v>
      </c>
      <c r="I48" s="23">
        <v>1</v>
      </c>
      <c r="J48" s="24">
        <v>1</v>
      </c>
      <c r="K48" s="23"/>
      <c r="L48" s="24"/>
      <c r="M48" s="23"/>
      <c r="N48" s="24"/>
      <c r="O48" s="23"/>
      <c r="P48" s="24"/>
      <c r="Q48" s="23"/>
      <c r="R48" s="24"/>
      <c r="S48" s="23"/>
      <c r="T48" s="24"/>
      <c r="U48" s="23"/>
      <c r="V48" s="24"/>
      <c r="W48" s="23"/>
      <c r="X48" s="24"/>
      <c r="Y48" s="23"/>
      <c r="Z48" s="24"/>
      <c r="AA48" s="23"/>
      <c r="AB48" s="24"/>
      <c r="AC48" s="23"/>
      <c r="AD48" s="24"/>
      <c r="AE48" s="23"/>
      <c r="AF48" s="24"/>
      <c r="AG48" s="27">
        <f t="shared" si="14"/>
        <v>9</v>
      </c>
      <c r="AH48" s="27">
        <v>0</v>
      </c>
      <c r="AI48" s="27">
        <f t="shared" si="1"/>
        <v>9</v>
      </c>
      <c r="AJ48" s="28">
        <f t="shared" si="15"/>
        <v>1</v>
      </c>
      <c r="AK48" s="29">
        <v>7.25</v>
      </c>
      <c r="AL48" s="29">
        <f t="shared" si="16"/>
        <v>65.25</v>
      </c>
      <c r="AM48" s="29">
        <f>SUM(AL48+'MONTH 8'!AM48)</f>
        <v>326.25</v>
      </c>
      <c r="AN48" s="29">
        <f t="shared" si="10"/>
        <v>1450</v>
      </c>
      <c r="AO48" s="33">
        <f t="shared" si="5"/>
        <v>0.22500000000000001</v>
      </c>
    </row>
    <row r="49" spans="1:41" ht="30" customHeight="1" x14ac:dyDescent="0.25">
      <c r="A49" s="6" t="s">
        <v>19</v>
      </c>
      <c r="B49" s="24"/>
      <c r="C49" s="23">
        <v>1</v>
      </c>
      <c r="D49" s="24">
        <v>1</v>
      </c>
      <c r="E49" s="23">
        <v>1</v>
      </c>
      <c r="F49" s="24">
        <v>1</v>
      </c>
      <c r="G49" s="23">
        <v>1</v>
      </c>
      <c r="H49" s="24">
        <v>1</v>
      </c>
      <c r="I49" s="23">
        <v>1</v>
      </c>
      <c r="J49" s="24">
        <v>1</v>
      </c>
      <c r="K49" s="23">
        <v>1</v>
      </c>
      <c r="L49" s="24"/>
      <c r="M49" s="23"/>
      <c r="N49" s="24"/>
      <c r="O49" s="23"/>
      <c r="P49" s="24"/>
      <c r="Q49" s="23"/>
      <c r="R49" s="24"/>
      <c r="S49" s="23"/>
      <c r="T49" s="24"/>
      <c r="U49" s="23"/>
      <c r="V49" s="24"/>
      <c r="W49" s="23"/>
      <c r="X49" s="24"/>
      <c r="Y49" s="23"/>
      <c r="Z49" s="24"/>
      <c r="AA49" s="23"/>
      <c r="AB49" s="24"/>
      <c r="AC49" s="23"/>
      <c r="AD49" s="24"/>
      <c r="AE49" s="23"/>
      <c r="AF49" s="24"/>
      <c r="AG49" s="27">
        <f t="shared" si="14"/>
        <v>9</v>
      </c>
      <c r="AH49" s="27">
        <v>0</v>
      </c>
      <c r="AI49" s="27">
        <f t="shared" si="1"/>
        <v>9</v>
      </c>
      <c r="AJ49" s="28">
        <f t="shared" si="15"/>
        <v>1</v>
      </c>
      <c r="AK49" s="29">
        <v>7.25</v>
      </c>
      <c r="AL49" s="29">
        <f t="shared" si="16"/>
        <v>65.25</v>
      </c>
      <c r="AM49" s="29">
        <f>SUM(AL49+'MONTH 8'!AM49)</f>
        <v>326.25</v>
      </c>
      <c r="AN49" s="29">
        <f t="shared" si="10"/>
        <v>1450</v>
      </c>
      <c r="AO49" s="33">
        <f t="shared" si="5"/>
        <v>0.22500000000000001</v>
      </c>
    </row>
    <row r="50" spans="1:41" ht="17.399999999999999" customHeight="1" x14ac:dyDescent="0.25">
      <c r="A50" s="36" t="s">
        <v>58</v>
      </c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9"/>
      <c r="AH50" s="39"/>
      <c r="AI50" s="39"/>
      <c r="AJ50" s="39"/>
      <c r="AK50" s="39"/>
      <c r="AL50" s="39"/>
      <c r="AM50" s="39"/>
      <c r="AN50" s="39"/>
      <c r="AO50" s="39"/>
    </row>
    <row r="51" spans="1:41" ht="30" customHeight="1" x14ac:dyDescent="0.25">
      <c r="A51" s="5" t="s">
        <v>42</v>
      </c>
      <c r="B51" s="24"/>
      <c r="C51" s="23"/>
      <c r="D51" s="24">
        <v>1</v>
      </c>
      <c r="E51" s="23">
        <v>1</v>
      </c>
      <c r="F51" s="24">
        <v>1</v>
      </c>
      <c r="G51" s="23">
        <v>1</v>
      </c>
      <c r="H51" s="24">
        <v>1</v>
      </c>
      <c r="I51" s="23">
        <v>1</v>
      </c>
      <c r="J51" s="24">
        <v>1</v>
      </c>
      <c r="K51" s="23">
        <v>1</v>
      </c>
      <c r="L51" s="24">
        <v>1</v>
      </c>
      <c r="M51" s="23"/>
      <c r="N51" s="24"/>
      <c r="O51" s="23"/>
      <c r="P51" s="24"/>
      <c r="Q51" s="23"/>
      <c r="R51" s="24"/>
      <c r="S51" s="23"/>
      <c r="T51" s="24"/>
      <c r="U51" s="23"/>
      <c r="V51" s="24"/>
      <c r="W51" s="23"/>
      <c r="X51" s="24"/>
      <c r="Y51" s="23"/>
      <c r="Z51" s="24"/>
      <c r="AA51" s="23"/>
      <c r="AB51" s="24"/>
      <c r="AC51" s="23"/>
      <c r="AD51" s="24"/>
      <c r="AE51" s="23"/>
      <c r="AF51" s="24"/>
      <c r="AG51" s="27">
        <f t="shared" ref="AG51:AG53" si="17">SUM(B51:AF51)</f>
        <v>9</v>
      </c>
      <c r="AH51" s="27">
        <v>0</v>
      </c>
      <c r="AI51" s="27">
        <f t="shared" si="1"/>
        <v>9</v>
      </c>
      <c r="AJ51" s="28">
        <f t="shared" ref="AJ51:AJ53" si="18">(AG51+AH51)/AI51</f>
        <v>1</v>
      </c>
      <c r="AK51" s="29">
        <v>7.25</v>
      </c>
      <c r="AL51" s="29">
        <f t="shared" ref="AL51:AL53" si="19">AK51*AG51</f>
        <v>65.25</v>
      </c>
      <c r="AM51" s="29">
        <f>SUM(AL51+'MONTH 8'!AM51)</f>
        <v>326.25</v>
      </c>
      <c r="AN51" s="29">
        <f t="shared" si="10"/>
        <v>1450</v>
      </c>
      <c r="AO51" s="33">
        <f t="shared" si="5"/>
        <v>0.22500000000000001</v>
      </c>
    </row>
    <row r="52" spans="1:41" ht="30" customHeight="1" x14ac:dyDescent="0.25">
      <c r="A52" s="5" t="s">
        <v>14</v>
      </c>
      <c r="B52" s="22"/>
      <c r="C52" s="23"/>
      <c r="D52" s="24"/>
      <c r="E52" s="23">
        <v>1</v>
      </c>
      <c r="F52" s="24">
        <v>1</v>
      </c>
      <c r="G52" s="23">
        <v>1</v>
      </c>
      <c r="H52" s="24">
        <v>1</v>
      </c>
      <c r="I52" s="23">
        <v>1</v>
      </c>
      <c r="J52" s="24">
        <v>1</v>
      </c>
      <c r="K52" s="23">
        <v>1</v>
      </c>
      <c r="L52" s="24">
        <v>1</v>
      </c>
      <c r="M52" s="23">
        <v>1</v>
      </c>
      <c r="N52" s="24"/>
      <c r="O52" s="23"/>
      <c r="P52" s="24"/>
      <c r="Q52" s="23"/>
      <c r="R52" s="24"/>
      <c r="S52" s="23"/>
      <c r="T52" s="24"/>
      <c r="U52" s="23"/>
      <c r="V52" s="24"/>
      <c r="W52" s="23"/>
      <c r="X52" s="24"/>
      <c r="Y52" s="23"/>
      <c r="Z52" s="24"/>
      <c r="AA52" s="23"/>
      <c r="AB52" s="24"/>
      <c r="AC52" s="23"/>
      <c r="AD52" s="24"/>
      <c r="AE52" s="23"/>
      <c r="AF52" s="24"/>
      <c r="AG52" s="27">
        <f t="shared" si="17"/>
        <v>9</v>
      </c>
      <c r="AH52" s="27">
        <v>0</v>
      </c>
      <c r="AI52" s="27">
        <f t="shared" si="1"/>
        <v>9</v>
      </c>
      <c r="AJ52" s="28">
        <f t="shared" si="18"/>
        <v>1</v>
      </c>
      <c r="AK52" s="29">
        <v>7.25</v>
      </c>
      <c r="AL52" s="29">
        <f t="shared" si="19"/>
        <v>65.25</v>
      </c>
      <c r="AM52" s="29">
        <f>SUM(AL52+'MONTH 8'!AM52)</f>
        <v>326.25</v>
      </c>
      <c r="AN52" s="29">
        <f>AK52*300</f>
        <v>2175</v>
      </c>
      <c r="AO52" s="33">
        <f t="shared" si="5"/>
        <v>0.15</v>
      </c>
    </row>
    <row r="53" spans="1:41" ht="34.5" customHeight="1" x14ac:dyDescent="0.25">
      <c r="A53" s="6" t="s">
        <v>30</v>
      </c>
      <c r="B53" s="24"/>
      <c r="C53" s="23"/>
      <c r="D53" s="24"/>
      <c r="E53" s="23"/>
      <c r="F53" s="24">
        <v>1</v>
      </c>
      <c r="G53" s="23">
        <v>1</v>
      </c>
      <c r="H53" s="24">
        <v>1</v>
      </c>
      <c r="I53" s="23">
        <v>1</v>
      </c>
      <c r="J53" s="24">
        <v>1</v>
      </c>
      <c r="K53" s="23">
        <v>1</v>
      </c>
      <c r="L53" s="24">
        <v>1</v>
      </c>
      <c r="M53" s="23">
        <v>1</v>
      </c>
      <c r="N53" s="24">
        <v>1</v>
      </c>
      <c r="O53" s="23"/>
      <c r="P53" s="24"/>
      <c r="Q53" s="23"/>
      <c r="R53" s="24"/>
      <c r="S53" s="23"/>
      <c r="T53" s="24"/>
      <c r="U53" s="23"/>
      <c r="V53" s="24"/>
      <c r="W53" s="23"/>
      <c r="X53" s="24"/>
      <c r="Y53" s="23"/>
      <c r="Z53" s="24"/>
      <c r="AA53" s="23"/>
      <c r="AB53" s="24"/>
      <c r="AC53" s="23"/>
      <c r="AD53" s="24"/>
      <c r="AE53" s="23"/>
      <c r="AF53" s="24"/>
      <c r="AG53" s="27">
        <f t="shared" si="17"/>
        <v>9</v>
      </c>
      <c r="AH53" s="27">
        <v>0</v>
      </c>
      <c r="AI53" s="27">
        <f t="shared" si="1"/>
        <v>9</v>
      </c>
      <c r="AJ53" s="28">
        <f t="shared" si="18"/>
        <v>1</v>
      </c>
      <c r="AK53" s="29">
        <v>7.25</v>
      </c>
      <c r="AL53" s="29">
        <f t="shared" si="19"/>
        <v>65.25</v>
      </c>
      <c r="AM53" s="29">
        <f>SUM(AL53+'MONTH 8'!AM53)</f>
        <v>326.25</v>
      </c>
      <c r="AN53" s="29">
        <f t="shared" ref="AN53" si="20">AK53*200</f>
        <v>1450</v>
      </c>
      <c r="AO53" s="33">
        <f t="shared" si="5"/>
        <v>0.22500000000000001</v>
      </c>
    </row>
    <row r="54" spans="1:41" ht="30" customHeight="1" x14ac:dyDescent="0.25">
      <c r="A54" s="5" t="s">
        <v>52</v>
      </c>
      <c r="B54" s="40">
        <f>SUM(B14:B53)</f>
        <v>10.25</v>
      </c>
      <c r="C54" s="40">
        <f t="shared" ref="C54:AF54" si="21">SUM(C14:C53)</f>
        <v>11</v>
      </c>
      <c r="D54" s="40">
        <f t="shared" si="21"/>
        <v>12.25</v>
      </c>
      <c r="E54" s="40">
        <f t="shared" si="21"/>
        <v>13</v>
      </c>
      <c r="F54" s="40">
        <f t="shared" si="21"/>
        <v>14.25</v>
      </c>
      <c r="G54" s="40">
        <f t="shared" si="21"/>
        <v>14</v>
      </c>
      <c r="H54" s="40">
        <f t="shared" si="21"/>
        <v>14.25</v>
      </c>
      <c r="I54" s="40">
        <f t="shared" si="21"/>
        <v>14</v>
      </c>
      <c r="J54" s="40">
        <f t="shared" si="21"/>
        <v>14.25</v>
      </c>
      <c r="K54" s="40">
        <f t="shared" si="21"/>
        <v>13</v>
      </c>
      <c r="L54" s="40">
        <f t="shared" si="21"/>
        <v>12.25</v>
      </c>
      <c r="M54" s="40">
        <f t="shared" si="21"/>
        <v>11</v>
      </c>
      <c r="N54" s="40">
        <f t="shared" si="21"/>
        <v>10.25</v>
      </c>
      <c r="O54" s="40">
        <f t="shared" si="21"/>
        <v>9</v>
      </c>
      <c r="P54" s="40">
        <f t="shared" si="21"/>
        <v>9.25</v>
      </c>
      <c r="Q54" s="40">
        <f t="shared" si="21"/>
        <v>9</v>
      </c>
      <c r="R54" s="40">
        <f t="shared" si="21"/>
        <v>9.25</v>
      </c>
      <c r="S54" s="40">
        <f t="shared" si="21"/>
        <v>9</v>
      </c>
      <c r="T54" s="40">
        <f t="shared" si="21"/>
        <v>9</v>
      </c>
      <c r="U54" s="40">
        <f t="shared" si="21"/>
        <v>9</v>
      </c>
      <c r="V54" s="40">
        <f t="shared" si="21"/>
        <v>9</v>
      </c>
      <c r="W54" s="40">
        <f t="shared" si="21"/>
        <v>9</v>
      </c>
      <c r="X54" s="40">
        <f t="shared" si="21"/>
        <v>9</v>
      </c>
      <c r="Y54" s="40">
        <f t="shared" si="21"/>
        <v>9</v>
      </c>
      <c r="Z54" s="40">
        <f t="shared" si="21"/>
        <v>9</v>
      </c>
      <c r="AA54" s="40">
        <f t="shared" si="21"/>
        <v>9</v>
      </c>
      <c r="AB54" s="40">
        <f t="shared" si="21"/>
        <v>9</v>
      </c>
      <c r="AC54" s="40">
        <f t="shared" si="21"/>
        <v>9</v>
      </c>
      <c r="AD54" s="40">
        <f t="shared" si="21"/>
        <v>9</v>
      </c>
      <c r="AE54" s="40">
        <f t="shared" si="21"/>
        <v>9</v>
      </c>
      <c r="AF54" s="40">
        <f t="shared" si="21"/>
        <v>9</v>
      </c>
      <c r="AG54" s="30"/>
      <c r="AH54" s="30"/>
      <c r="AI54" s="30"/>
      <c r="AJ54" s="31"/>
      <c r="AK54" s="32"/>
      <c r="AL54" s="32"/>
      <c r="AM54" s="32"/>
      <c r="AN54" s="32"/>
      <c r="AO54" s="32"/>
    </row>
    <row r="55" spans="1:41" ht="23.25" customHeight="1" x14ac:dyDescent="0.25"/>
    <row r="56" spans="1:41" ht="23.25" customHeight="1" x14ac:dyDescent="0.25">
      <c r="A56" s="9" t="s">
        <v>21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8" spans="1:41" x14ac:dyDescent="0.25">
      <c r="A58" s="9" t="s">
        <v>20</v>
      </c>
    </row>
  </sheetData>
  <mergeCells count="2">
    <mergeCell ref="A1:AI1"/>
    <mergeCell ref="R3:T3"/>
  </mergeCells>
  <hyperlinks>
    <hyperlink ref="C6" r:id="rId1" display="mailto:brad.willey@monroemi.gov" xr:uid="{EB6DED38-C3A6-4B68-B335-DC045212810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 1</vt:lpstr>
      <vt:lpstr>MONTH 2</vt:lpstr>
      <vt:lpstr>MONTH 3</vt:lpstr>
      <vt:lpstr>MONTH 4</vt:lpstr>
      <vt:lpstr>MONTH 5</vt:lpstr>
      <vt:lpstr>MONTH 6</vt:lpstr>
      <vt:lpstr>MONTH 7</vt:lpstr>
      <vt:lpstr>MONTH 8</vt:lpstr>
      <vt:lpstr>MONTH 9</vt:lpstr>
      <vt:lpstr>MONTH 10</vt:lpstr>
      <vt:lpstr>MONTH 11</vt:lpstr>
      <vt:lpstr>MONTH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Willey's</dc:creator>
  <cp:lastModifiedBy>Brian Koehler</cp:lastModifiedBy>
  <cp:lastPrinted>2016-03-07T14:46:15Z</cp:lastPrinted>
  <dcterms:created xsi:type="dcterms:W3CDTF">2015-11-09T01:30:55Z</dcterms:created>
  <dcterms:modified xsi:type="dcterms:W3CDTF">2020-10-29T18:03:35Z</dcterms:modified>
</cp:coreProperties>
</file>